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6630" activeTab="2"/>
  </bookViews>
  <sheets>
    <sheet name="事前入力シート" sheetId="1" r:id="rId1"/>
    <sheet name="自動計算用_隠しファイル" sheetId="2" state="hidden" r:id="rId2"/>
    <sheet name="勤務形態一覧_自動計算用" sheetId="3" r:id="rId3"/>
    <sheet name="勤務形態一覧_手書き用" sheetId="4" r:id="rId4"/>
    <sheet name="がじぇっと" sheetId="5" state="hidden" r:id="rId5"/>
  </sheets>
  <definedNames>
    <definedName name="_xlnm.Print_Area" localSheetId="2">'勤務形態一覧_自動計算用'!$A$2:$AI$39</definedName>
    <definedName name="_xlnm.Print_Area" localSheetId="3">'勤務形態一覧_手書き用'!$A$2:$AI$39</definedName>
    <definedName name="_xlnm.Print_Area" localSheetId="1">'自動計算用_隠しファイル'!$A$1:$AI$39</definedName>
  </definedNames>
  <calcPr fullCalcOnLoad="1"/>
</workbook>
</file>

<file path=xl/comments1.xml><?xml version="1.0" encoding="utf-8"?>
<comments xmlns="http://schemas.openxmlformats.org/spreadsheetml/2006/main">
  <authors>
    <author>Windows ユーザー</author>
  </authors>
  <commentList>
    <comment ref="AF53" authorId="0">
      <text>
        <r>
          <rPr>
            <b/>
            <sz val="9"/>
            <rFont val="MS P ゴシック"/>
            <family val="3"/>
          </rPr>
          <t>4月時点での居宅介護支援と介護予防支援の利用者の見込み数の合計をこちらに記入してください。</t>
        </r>
      </text>
    </comment>
  </commentList>
</comments>
</file>

<file path=xl/sharedStrings.xml><?xml version="1.0" encoding="utf-8"?>
<sst xmlns="http://schemas.openxmlformats.org/spreadsheetml/2006/main" count="313" uniqueCount="123">
  <si>
    <t>サービス種類（　　　　　　　　　　　　　　　　　）</t>
  </si>
  <si>
    <t>勤務形態</t>
  </si>
  <si>
    <t>氏　　　名</t>
  </si>
  <si>
    <t>第１週</t>
  </si>
  <si>
    <t>第２週</t>
  </si>
  <si>
    <t>第３週</t>
  </si>
  <si>
    <t>第４週</t>
  </si>
  <si>
    <t>４週合計</t>
  </si>
  <si>
    <t>週平均の勤務時間</t>
  </si>
  <si>
    <t>常勤換算後の人数</t>
  </si>
  <si>
    <t>＊行には各週の曜日を記入して下さい。</t>
  </si>
  <si>
    <t>従業者の勤務の体制及び勤務形態一覧表（　　　年　　　月分）</t>
  </si>
  <si>
    <t>配置状況</t>
  </si>
  <si>
    <t>備　　　考</t>
  </si>
  <si>
    <t>＊</t>
  </si>
  <si>
    <t>・「人員配置区分」又は「該当する体制等」欄には、別紙「介護給付費算定に係る体制等状況一覧表」に掲げる人員配置区分の累計、又は該当する体制加算の内容をそのまま記載して下さい。</t>
  </si>
  <si>
    <t>・当該事業所・施設に係る組織体制図を添付して下さい。</t>
  </si>
  <si>
    <t>・算出にあたっては小数点以下第２位を切り捨てて下さい。</t>
  </si>
  <si>
    <t>・勤務形態の区分　　Ａ：常勤で専従　Ｂ：常勤で兼務　Ｃ：常勤以外で専従　Ｄ：常勤以外で兼務</t>
  </si>
  <si>
    <t>「人員配置区分：　　　　　　　　　　型」又は「該当する体制等：　　　　　　　　　　」</t>
  </si>
  <si>
    <t>（参考様式第１号）</t>
  </si>
  <si>
    <t>（通所介護のみ）利用者数</t>
  </si>
  <si>
    <t>　（記載例１：勤務時間　①９：００～１７：００　②１７：００～２１：００　③７：００～９：００　④休日　⑤有給休暇）</t>
  </si>
  <si>
    <t>・勤務時間ごとに区分して番号若しくは記号を付け、配置状況欄に記載してください。それぞれの従業者の４週間分の勤務状況として、その番号を記入して下さい。</t>
  </si>
  <si>
    <t>・「週平均の勤務時間」については、職種ごとのAの小計と、B～Dまでを加えた数の小計の行を挿入して下さい。</t>
  </si>
  <si>
    <t>月</t>
  </si>
  <si>
    <t>人</t>
  </si>
  <si>
    <t>（訪問介護のみ）前３月の利用者数</t>
  </si>
  <si>
    <t>前３月の平均</t>
  </si>
  <si>
    <t>・常勤換算が必要なものについては、A～Dの「週平均の勤務時間」をすべて足し、常勤の従業者が週に勤務すべき時間数で割って「常勤換算後の人数」を算出して下さい。</t>
  </si>
  <si>
    <t>入所（利用）者数</t>
  </si>
  <si>
    <t>名</t>
  </si>
  <si>
    <t>事業所名（　　　　　　　　　　　　　　　　　　　　　　　　）</t>
  </si>
  <si>
    <t>職種名</t>
  </si>
  <si>
    <t>＜自動入力により作成＞</t>
  </si>
  <si>
    <t>）</t>
  </si>
  <si>
    <t>サービス種類</t>
  </si>
  <si>
    <t>（</t>
  </si>
  <si>
    <t>事業所での常勤時間（週</t>
  </si>
  <si>
    <t>時間）</t>
  </si>
  <si>
    <t>時間）</t>
  </si>
  <si>
    <t>従業者の勤務の体制及び勤務形態一覧表</t>
  </si>
  <si>
    <t>令和</t>
  </si>
  <si>
    <t>年</t>
  </si>
  <si>
    <t>月分）</t>
  </si>
  <si>
    <t>①</t>
  </si>
  <si>
    <t>（令和</t>
  </si>
  <si>
    <t>＜勤務時間＞</t>
  </si>
  <si>
    <t>a</t>
  </si>
  <si>
    <t>b</t>
  </si>
  <si>
    <t>c</t>
  </si>
  <si>
    <t>d</t>
  </si>
  <si>
    <t>e</t>
  </si>
  <si>
    <t>f</t>
  </si>
  <si>
    <t>g</t>
  </si>
  <si>
    <t>h</t>
  </si>
  <si>
    <t>i</t>
  </si>
  <si>
    <t>x</t>
  </si>
  <si>
    <t>有給休暇</t>
  </si>
  <si>
    <t>日</t>
  </si>
  <si>
    <t>事業所名</t>
  </si>
  <si>
    <t>サービス種別</t>
  </si>
  <si>
    <t>前３月の利用者数</t>
  </si>
  <si>
    <t>人</t>
  </si>
  <si>
    <t>②</t>
  </si>
  <si>
    <t>③</t>
  </si>
  <si>
    <t>サービス</t>
  </si>
  <si>
    <t>訪問介護</t>
  </si>
  <si>
    <t>介護予防訪問サービス</t>
  </si>
  <si>
    <t>生活支援訪問サービス</t>
  </si>
  <si>
    <t>その際、氏名や時間だけでなく、太字部分ももれなく記入してください。</t>
  </si>
  <si>
    <t>事業所での常勤時間</t>
  </si>
  <si>
    <t>時間</t>
  </si>
  <si>
    <t>週</t>
  </si>
  <si>
    <t>（雇用条件で定められた時間数を記入してください。）</t>
  </si>
  <si>
    <t>パターンは必要ありません。</t>
  </si>
  <si>
    <t>形態が固定していない非常勤の方は、時間数で入力していただくので、</t>
  </si>
  <si>
    <t>時</t>
  </si>
  <si>
    <t>分</t>
  </si>
  <si>
    <t>～</t>
  </si>
  <si>
    <t>うち休憩</t>
  </si>
  <si>
    <t>２４時間制で入力してください（２４時を越えるものは使用できません）</t>
  </si>
  <si>
    <t>変換</t>
  </si>
  <si>
    <t>勤務時間表</t>
  </si>
  <si>
    <t>a</t>
  </si>
  <si>
    <t>勤務時間</t>
  </si>
  <si>
    <t>必要な情報が入力できたので、「勤務形態一覧」に氏名・時間等を入力する。</t>
  </si>
  <si>
    <t>常勤・専従</t>
  </si>
  <si>
    <t>常勤・兼務</t>
  </si>
  <si>
    <t>非常勤・専従</t>
  </si>
  <si>
    <t>非常勤・兼務</t>
  </si>
  <si>
    <t>小計</t>
  </si>
  <si>
    <t>戻る</t>
  </si>
  <si>
    <t>いつからの分を作成しますか？</t>
  </si>
  <si>
    <t>勤務時間のパターンを作成します。</t>
  </si>
  <si>
    <t>（訪問介護のみ）前３月の利用者数
（新規指定を除く）</t>
  </si>
  <si>
    <t>日勤務（有給休暇の日の時間算定に使用します）</t>
  </si>
  <si>
    <t>訪問看護</t>
  </si>
  <si>
    <t>居宅介護支援</t>
  </si>
  <si>
    <t>自動計算を利用される方は、まず、下記の水色セルをすべて入力してください。</t>
  </si>
  <si>
    <t>更新申請に利用する場合は、「直近の実績」：過去４週分（前月も可）</t>
  </si>
  <si>
    <t>「勤務形態一覧」を手書きで作成される場合は、こちらをクリックしてください。</t>
  </si>
  <si>
    <t>変更届・新規申請に利用する場合は、「変更日・事業開始日からの予定」：未来４週分</t>
  </si>
  <si>
    <t>介護予防訪問看護</t>
  </si>
  <si>
    <t>表示用数式</t>
  </si>
  <si>
    <t>増分</t>
  </si>
  <si>
    <t>秒</t>
  </si>
  <si>
    <t>時間表をつくる</t>
  </si>
  <si>
    <t>含むかの判定１</t>
  </si>
  <si>
    <t>新規申請の場合</t>
  </si>
  <si>
    <t>継続の場合</t>
  </si>
  <si>
    <t>含むかの判定２</t>
  </si>
  <si>
    <t>（「勤務形態一覧」入力シートへジャンプします）</t>
  </si>
  <si>
    <t>常勤・専従</t>
  </si>
  <si>
    <t>常勤・兼務</t>
  </si>
  <si>
    <t>非常勤・専従</t>
  </si>
  <si>
    <t>非常勤・兼務</t>
  </si>
  <si>
    <t>y</t>
  </si>
  <si>
    <t>y</t>
  </si>
  <si>
    <r>
      <t>有給休暇は</t>
    </r>
    <r>
      <rPr>
        <b/>
        <sz val="11"/>
        <color indexed="10"/>
        <rFont val="ＭＳ Ｐゴシック"/>
        <family val="3"/>
      </rPr>
      <t>ｙ</t>
    </r>
    <r>
      <rPr>
        <sz val="11"/>
        <color indexed="10"/>
        <rFont val="ＭＳ Ｐゴシック"/>
        <family val="3"/>
      </rPr>
      <t>を入力</t>
    </r>
  </si>
  <si>
    <r>
      <t>勤務しない「祝日」がある場合も</t>
    </r>
    <r>
      <rPr>
        <b/>
        <sz val="11"/>
        <color indexed="10"/>
        <rFont val="ＭＳ Ｐゴシック"/>
        <family val="3"/>
      </rPr>
      <t>ｙ</t>
    </r>
    <r>
      <rPr>
        <sz val="11"/>
        <color indexed="10"/>
        <rFont val="ＭＳ Ｐゴシック"/>
        <family val="3"/>
      </rPr>
      <t>を入力</t>
    </r>
  </si>
  <si>
    <t>介護予防支援</t>
  </si>
  <si>
    <r>
      <t>利用者数</t>
    </r>
    <r>
      <rPr>
        <sz val="10"/>
        <rFont val="ＭＳ Ｐゴシック"/>
        <family val="3"/>
      </rPr>
      <t>（サービス種別を入力すると必要な枠が表示されます。）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</si>
</sst>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h&quot;"/>
    <numFmt numFmtId="177" formatCode="0.00_ "/>
    <numFmt numFmtId="178" formatCode="0.0_ "/>
    <numFmt numFmtId="179" formatCode="\(aaa\)"/>
    <numFmt numFmtId="180" formatCode="aaa"/>
    <numFmt numFmtId="181" formatCode="mm"/>
    <numFmt numFmtId="182" formatCode="0_ "/>
    <numFmt numFmtId="183" formatCode="&quot;人&quot;"/>
    <numFmt numFmtId="184" formatCode="0&quot;時間&quot;"/>
    <numFmt numFmtId="185" formatCode="0&quot;分&quot;"/>
    <numFmt numFmtId="186" formatCode="h:mm;@"/>
    <numFmt numFmtId="187" formatCode="yyyy/m/d\ h:mm;@"/>
  </numFmts>
  <fonts count="59">
    <font>
      <sz val="11"/>
      <name val="ＭＳ Ｐゴシック"/>
      <family val="3"/>
    </font>
    <font>
      <sz val="6"/>
      <name val="ＭＳ Ｐゴシック"/>
      <family val="3"/>
    </font>
    <font>
      <sz val="9"/>
      <name val="ＭＳ Ｐゴシック"/>
      <family val="3"/>
    </font>
    <font>
      <b/>
      <sz val="12"/>
      <name val="ＭＳ Ｐゴシック"/>
      <family val="3"/>
    </font>
    <font>
      <sz val="12"/>
      <name val="ＭＳ Ｐゴシック"/>
      <family val="3"/>
    </font>
    <font>
      <sz val="11"/>
      <color indexed="10"/>
      <name val="ＭＳ Ｐゴシック"/>
      <family val="3"/>
    </font>
    <font>
      <b/>
      <sz val="11"/>
      <color indexed="10"/>
      <name val="ＭＳ Ｐゴシック"/>
      <family val="3"/>
    </font>
    <font>
      <sz val="10"/>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12"/>
      <name val="ＭＳ Ｐゴシック"/>
      <family val="3"/>
    </font>
    <font>
      <b/>
      <sz val="12"/>
      <color indexed="10"/>
      <name val="ＭＳ Ｐゴシック"/>
      <family val="3"/>
    </font>
    <font>
      <sz val="12"/>
      <color indexed="10"/>
      <name val="ＭＳ Ｐゴシック"/>
      <family val="3"/>
    </font>
    <font>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2"/>
      <color theme="10"/>
      <name val="ＭＳ Ｐゴシック"/>
      <family val="3"/>
    </font>
    <font>
      <b/>
      <sz val="12"/>
      <color rgb="FFFF0000"/>
      <name val="ＭＳ Ｐゴシック"/>
      <family val="3"/>
    </font>
    <font>
      <sz val="11"/>
      <color rgb="FFFF0000"/>
      <name val="ＭＳ Ｐゴシック"/>
      <family val="3"/>
    </font>
    <font>
      <sz val="11"/>
      <color theme="4" tint="-0.24997000396251678"/>
      <name val="ＭＳ Ｐゴシック"/>
      <family val="3"/>
    </font>
    <font>
      <sz val="12"/>
      <color rgb="FFFF0000"/>
      <name val="ＭＳ Ｐゴシック"/>
      <family val="3"/>
    </font>
    <font>
      <sz val="11"/>
      <color theme="0"/>
      <name val="ＭＳ Ｐゴシック"/>
      <family val="3"/>
    </font>
    <font>
      <sz val="12"/>
      <color theme="0"/>
      <name val="ＭＳ Ｐゴシック"/>
      <family val="3"/>
    </font>
    <font>
      <b/>
      <sz val="11"/>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70C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double"/>
      <bottom style="thin"/>
    </border>
    <border>
      <left style="thin"/>
      <right>
        <color indexed="63"/>
      </right>
      <top style="double"/>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style="thin"/>
    </border>
    <border>
      <left style="medium"/>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color indexed="63"/>
      </bottom>
    </border>
    <border>
      <left style="medium"/>
      <right style="thin"/>
      <top>
        <color indexed="63"/>
      </top>
      <bottom style="thin"/>
    </border>
    <border>
      <left>
        <color indexed="63"/>
      </left>
      <right>
        <color indexed="63"/>
      </right>
      <top style="double"/>
      <bottom style="thin"/>
    </border>
    <border>
      <left>
        <color indexed="63"/>
      </left>
      <right style="thin"/>
      <top style="double"/>
      <bottom style="thin"/>
    </border>
    <border diagonalDown="1">
      <left style="medium"/>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18">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0" xfId="0" applyFont="1" applyAlignment="1">
      <alignment vertical="center"/>
    </xf>
    <xf numFmtId="0" fontId="0" fillId="0" borderId="14" xfId="0"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2" fillId="0" borderId="12" xfId="0" applyFont="1" applyBorder="1" applyAlignment="1">
      <alignment horizontal="center"/>
    </xf>
    <xf numFmtId="0" fontId="0" fillId="0" borderId="0" xfId="0" applyAlignment="1">
      <alignment horizontal="center" vertical="center"/>
    </xf>
    <xf numFmtId="0" fontId="0" fillId="33" borderId="0" xfId="0" applyFill="1" applyAlignment="1">
      <alignment vertical="center"/>
    </xf>
    <xf numFmtId="0" fontId="0" fillId="0" borderId="0" xfId="0" applyFill="1" applyAlignment="1">
      <alignment vertical="center"/>
    </xf>
    <xf numFmtId="0" fontId="0" fillId="34" borderId="0" xfId="0" applyFill="1" applyAlignment="1">
      <alignment vertical="center"/>
    </xf>
    <xf numFmtId="0" fontId="0" fillId="0" borderId="0" xfId="0"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vertical="center"/>
    </xf>
    <xf numFmtId="0" fontId="0" fillId="6" borderId="10" xfId="0" applyFill="1" applyBorder="1" applyAlignment="1">
      <alignment/>
    </xf>
    <xf numFmtId="0" fontId="0" fillId="6" borderId="10" xfId="0" applyFill="1" applyBorder="1" applyAlignment="1">
      <alignment horizontal="center" vertical="center"/>
    </xf>
    <xf numFmtId="0" fontId="0" fillId="6" borderId="17" xfId="0" applyFill="1" applyBorder="1" applyAlignment="1">
      <alignment/>
    </xf>
    <xf numFmtId="0" fontId="0" fillId="6" borderId="17" xfId="0" applyFill="1" applyBorder="1" applyAlignment="1">
      <alignment horizontal="center" vertical="center"/>
    </xf>
    <xf numFmtId="14" fontId="0" fillId="0" borderId="0" xfId="0" applyNumberFormat="1" applyAlignment="1">
      <alignment vertical="center"/>
    </xf>
    <xf numFmtId="177" fontId="0" fillId="6" borderId="10" xfId="0" applyNumberFormat="1" applyFill="1" applyBorder="1" applyAlignment="1">
      <alignment vertical="center"/>
    </xf>
    <xf numFmtId="177" fontId="0" fillId="6" borderId="11" xfId="0" applyNumberFormat="1" applyFill="1" applyBorder="1" applyAlignment="1">
      <alignment vertical="center"/>
    </xf>
    <xf numFmtId="177" fontId="0" fillId="6" borderId="17" xfId="0" applyNumberFormat="1" applyFill="1" applyBorder="1" applyAlignment="1">
      <alignment vertical="center"/>
    </xf>
    <xf numFmtId="177" fontId="0" fillId="6" borderId="18" xfId="0" applyNumberFormat="1" applyFill="1" applyBorder="1" applyAlignment="1">
      <alignment vertical="center"/>
    </xf>
    <xf numFmtId="0" fontId="0" fillId="0" borderId="0" xfId="0" applyFill="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9" xfId="0" applyBorder="1" applyAlignment="1">
      <alignment vertical="center"/>
    </xf>
    <xf numFmtId="0" fontId="0" fillId="33" borderId="10" xfId="0"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178" fontId="0" fillId="33" borderId="20" xfId="0" applyNumberFormat="1" applyFill="1" applyBorder="1" applyAlignment="1">
      <alignment vertical="center"/>
    </xf>
    <xf numFmtId="178" fontId="0" fillId="33" borderId="10" xfId="0" applyNumberFormat="1" applyFill="1" applyBorder="1" applyAlignment="1">
      <alignment vertical="center"/>
    </xf>
    <xf numFmtId="178" fontId="0" fillId="33" borderId="21" xfId="0" applyNumberFormat="1" applyFill="1" applyBorder="1" applyAlignment="1">
      <alignment vertical="center"/>
    </xf>
    <xf numFmtId="178" fontId="0" fillId="33" borderId="17" xfId="0" applyNumberFormat="1" applyFill="1" applyBorder="1" applyAlignment="1">
      <alignment vertical="center"/>
    </xf>
    <xf numFmtId="0" fontId="4" fillId="0" borderId="0" xfId="0" applyFont="1" applyAlignment="1">
      <alignment vertical="center"/>
    </xf>
    <xf numFmtId="0" fontId="50" fillId="0" borderId="0" xfId="43" applyFont="1" applyAlignment="1">
      <alignment vertical="center"/>
    </xf>
    <xf numFmtId="0" fontId="51" fillId="0" borderId="0" xfId="0" applyFont="1" applyAlignment="1">
      <alignment vertical="center"/>
    </xf>
    <xf numFmtId="0" fontId="52" fillId="0" borderId="0" xfId="0" applyFont="1" applyAlignment="1">
      <alignment vertical="center"/>
    </xf>
    <xf numFmtId="0" fontId="4" fillId="35" borderId="0" xfId="0" applyFont="1" applyFill="1" applyAlignment="1">
      <alignment horizontal="right" vertical="center"/>
    </xf>
    <xf numFmtId="0" fontId="4" fillId="0" borderId="0" xfId="0" applyFont="1" applyAlignment="1">
      <alignment horizontal="right" vertical="center"/>
    </xf>
    <xf numFmtId="20" fontId="0" fillId="0" borderId="0" xfId="0" applyNumberFormat="1" applyAlignment="1">
      <alignment vertical="center"/>
    </xf>
    <xf numFmtId="180" fontId="0" fillId="33" borderId="10" xfId="0" applyNumberFormat="1" applyFill="1" applyBorder="1" applyAlignment="1">
      <alignment horizontal="center" vertical="center" shrinkToFit="1"/>
    </xf>
    <xf numFmtId="178" fontId="0" fillId="33" borderId="20" xfId="0" applyNumberFormat="1" applyFill="1" applyBorder="1" applyAlignment="1" applyProtection="1">
      <alignment vertical="center"/>
      <protection hidden="1"/>
    </xf>
    <xf numFmtId="184" fontId="0" fillId="33" borderId="12" xfId="0" applyNumberFormat="1" applyFill="1" applyBorder="1" applyAlignment="1">
      <alignment horizontal="center" vertical="center"/>
    </xf>
    <xf numFmtId="178" fontId="0" fillId="33" borderId="13" xfId="0" applyNumberFormat="1" applyFill="1" applyBorder="1" applyAlignment="1">
      <alignment horizontal="center" vertical="center" shrinkToFit="1"/>
    </xf>
    <xf numFmtId="0" fontId="0" fillId="34" borderId="15" xfId="0" applyFill="1" applyBorder="1" applyAlignment="1">
      <alignment vertical="center"/>
    </xf>
    <xf numFmtId="0" fontId="0" fillId="34" borderId="16" xfId="0" applyFill="1" applyBorder="1" applyAlignment="1">
      <alignment vertical="center"/>
    </xf>
    <xf numFmtId="0" fontId="4" fillId="0" borderId="0" xfId="0" applyFont="1" applyFill="1" applyAlignment="1">
      <alignment vertical="center"/>
    </xf>
    <xf numFmtId="0" fontId="53" fillId="0" borderId="0" xfId="0" applyFont="1" applyAlignment="1">
      <alignment vertical="center"/>
    </xf>
    <xf numFmtId="0" fontId="0" fillId="9" borderId="0" xfId="0" applyFill="1" applyAlignment="1">
      <alignment vertical="center"/>
    </xf>
    <xf numFmtId="0" fontId="50" fillId="9" borderId="0" xfId="43" applyFont="1" applyFill="1" applyAlignment="1">
      <alignment vertical="center"/>
    </xf>
    <xf numFmtId="0" fontId="0" fillId="6" borderId="0" xfId="0" applyFill="1" applyAlignment="1" applyProtection="1">
      <alignment vertical="center"/>
      <protection locked="0"/>
    </xf>
    <xf numFmtId="0" fontId="4" fillId="6" borderId="0" xfId="0" applyFont="1" applyFill="1" applyAlignment="1" applyProtection="1">
      <alignment vertical="center"/>
      <protection locked="0"/>
    </xf>
    <xf numFmtId="0" fontId="0" fillId="6" borderId="0" xfId="0" applyFill="1" applyAlignment="1" applyProtection="1">
      <alignment horizontal="center" vertical="center"/>
      <protection locked="0"/>
    </xf>
    <xf numFmtId="0" fontId="0" fillId="6" borderId="10" xfId="0" applyFill="1" applyBorder="1" applyAlignment="1" applyProtection="1">
      <alignment horizontal="center" vertical="center" shrinkToFit="1"/>
      <protection locked="0"/>
    </xf>
    <xf numFmtId="182" fontId="0" fillId="6" borderId="10" xfId="0" applyNumberFormat="1" applyFill="1" applyBorder="1" applyAlignment="1" applyProtection="1">
      <alignment horizontal="center" vertical="center"/>
      <protection locked="0"/>
    </xf>
    <xf numFmtId="182" fontId="0" fillId="6" borderId="11" xfId="0" applyNumberFormat="1" applyFill="1" applyBorder="1" applyAlignment="1" applyProtection="1">
      <alignment horizontal="center" vertical="center"/>
      <protection locked="0"/>
    </xf>
    <xf numFmtId="182" fontId="0" fillId="6" borderId="17" xfId="0" applyNumberFormat="1" applyFill="1" applyBorder="1" applyAlignment="1" applyProtection="1">
      <alignment horizontal="center" vertical="center"/>
      <protection locked="0"/>
    </xf>
    <xf numFmtId="182" fontId="0" fillId="6" borderId="18" xfId="0" applyNumberFormat="1" applyFill="1" applyBorder="1" applyAlignment="1" applyProtection="1">
      <alignment horizontal="center" vertical="center"/>
      <protection locked="0"/>
    </xf>
    <xf numFmtId="178" fontId="0" fillId="33" borderId="10" xfId="0" applyNumberFormat="1" applyFill="1" applyBorder="1" applyAlignment="1" applyProtection="1">
      <alignment vertical="center"/>
      <protection hidden="1"/>
    </xf>
    <xf numFmtId="0" fontId="53" fillId="0" borderId="0" xfId="0" applyFont="1" applyAlignment="1" applyProtection="1">
      <alignment vertical="center"/>
      <protection locked="0"/>
    </xf>
    <xf numFmtId="0" fontId="0" fillId="0" borderId="0" xfId="0" applyAlignment="1" applyProtection="1">
      <alignment vertical="center"/>
      <protection locked="0"/>
    </xf>
    <xf numFmtId="0" fontId="36" fillId="0" borderId="0" xfId="43"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14" xfId="0" applyFont="1"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0" xfId="0" applyBorder="1" applyAlignment="1" applyProtection="1">
      <alignment/>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20" xfId="0" applyBorder="1" applyAlignment="1" applyProtection="1">
      <alignment vertical="center"/>
      <protection locked="0"/>
    </xf>
    <xf numFmtId="0" fontId="0" fillId="0" borderId="17" xfId="0" applyBorder="1" applyAlignment="1" applyProtection="1">
      <alignment/>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21" xfId="0" applyBorder="1" applyAlignment="1" applyProtection="1">
      <alignment vertical="center"/>
      <protection locked="0"/>
    </xf>
    <xf numFmtId="0" fontId="0" fillId="0" borderId="17"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2" fillId="0" borderId="12" xfId="0" applyFont="1" applyBorder="1" applyAlignment="1" applyProtection="1">
      <alignment horizontal="center"/>
      <protection locked="0"/>
    </xf>
    <xf numFmtId="0" fontId="0" fillId="0" borderId="14" xfId="0" applyBorder="1" applyAlignment="1" applyProtection="1">
      <alignment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36" borderId="0" xfId="0" applyFill="1" applyAlignment="1">
      <alignment vertical="center"/>
    </xf>
    <xf numFmtId="0" fontId="0" fillId="37" borderId="0" xfId="0" applyFill="1" applyAlignment="1">
      <alignment vertical="center"/>
    </xf>
    <xf numFmtId="0" fontId="0" fillId="38" borderId="0" xfId="0" applyFill="1" applyAlignment="1">
      <alignment vertical="center"/>
    </xf>
    <xf numFmtId="0" fontId="0" fillId="2" borderId="22"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2" borderId="0" xfId="0"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186" fontId="0" fillId="33" borderId="28" xfId="0" applyNumberFormat="1" applyFill="1" applyBorder="1" applyAlignment="1">
      <alignment vertical="center"/>
    </xf>
    <xf numFmtId="186" fontId="0" fillId="2" borderId="29" xfId="0" applyNumberFormat="1" applyFill="1" applyBorder="1" applyAlignment="1">
      <alignment vertical="center"/>
    </xf>
    <xf numFmtId="186" fontId="0" fillId="2" borderId="23" xfId="0" applyNumberFormat="1" applyFill="1" applyBorder="1" applyAlignment="1">
      <alignment vertical="center"/>
    </xf>
    <xf numFmtId="0" fontId="0" fillId="33" borderId="28" xfId="0" applyFill="1" applyBorder="1" applyAlignment="1">
      <alignment vertical="center"/>
    </xf>
    <xf numFmtId="0" fontId="0" fillId="0" borderId="28" xfId="0" applyNumberFormat="1" applyFont="1" applyBorder="1" applyAlignment="1">
      <alignment vertical="center"/>
    </xf>
    <xf numFmtId="0" fontId="54" fillId="0" borderId="0" xfId="0" applyFont="1" applyAlignment="1">
      <alignment vertical="center"/>
    </xf>
    <xf numFmtId="0" fontId="54" fillId="0" borderId="0" xfId="0" applyFont="1" applyFill="1" applyAlignment="1">
      <alignment vertical="center"/>
    </xf>
    <xf numFmtId="0" fontId="55" fillId="0" borderId="0" xfId="0" applyFont="1" applyFill="1" applyAlignment="1">
      <alignment vertical="center"/>
    </xf>
    <xf numFmtId="0" fontId="55" fillId="0" borderId="0" xfId="0" applyFont="1" applyFill="1" applyAlignment="1" applyProtection="1">
      <alignment vertical="center"/>
      <protection locked="0"/>
    </xf>
    <xf numFmtId="0" fontId="56" fillId="0" borderId="0" xfId="0" applyFont="1" applyFill="1" applyAlignment="1">
      <alignment vertical="center"/>
    </xf>
    <xf numFmtId="0" fontId="55" fillId="0" borderId="0" xfId="0" applyFont="1" applyAlignment="1">
      <alignment vertical="center"/>
    </xf>
    <xf numFmtId="0" fontId="56" fillId="0" borderId="0" xfId="0" applyFont="1" applyAlignment="1">
      <alignment vertical="center"/>
    </xf>
    <xf numFmtId="186" fontId="0" fillId="0" borderId="28" xfId="0" applyNumberFormat="1" applyBorder="1" applyAlignment="1">
      <alignment vertical="center"/>
    </xf>
    <xf numFmtId="20" fontId="0" fillId="0" borderId="29" xfId="0" applyNumberFormat="1" applyBorder="1" applyAlignment="1">
      <alignment vertical="center"/>
    </xf>
    <xf numFmtId="186" fontId="0" fillId="2" borderId="22" xfId="0" applyNumberFormat="1" applyFill="1" applyBorder="1" applyAlignment="1">
      <alignment vertical="center"/>
    </xf>
    <xf numFmtId="186" fontId="0" fillId="0" borderId="0" xfId="0" applyNumberFormat="1" applyBorder="1" applyAlignment="1">
      <alignment vertical="center"/>
    </xf>
    <xf numFmtId="186" fontId="0" fillId="2" borderId="28" xfId="0" applyNumberFormat="1" applyFill="1" applyBorder="1" applyAlignment="1">
      <alignment vertical="center"/>
    </xf>
    <xf numFmtId="186" fontId="0" fillId="2" borderId="24" xfId="0" applyNumberFormat="1" applyFill="1" applyBorder="1" applyAlignment="1">
      <alignment vertical="center"/>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6" borderId="10" xfId="0" applyFill="1" applyBorder="1" applyAlignment="1" applyProtection="1">
      <alignment shrinkToFit="1"/>
      <protection locked="0"/>
    </xf>
    <xf numFmtId="0" fontId="0" fillId="6" borderId="17" xfId="0" applyFill="1" applyBorder="1" applyAlignment="1" applyProtection="1">
      <alignment shrinkToFit="1"/>
      <protection locked="0"/>
    </xf>
    <xf numFmtId="0" fontId="50" fillId="0" borderId="0" xfId="43" applyFont="1" applyAlignment="1" applyProtection="1">
      <alignment horizontal="left" vertical="center"/>
      <protection locked="0"/>
    </xf>
    <xf numFmtId="0" fontId="0" fillId="6" borderId="0" xfId="0" applyFill="1" applyAlignment="1" applyProtection="1">
      <alignment horizontal="left" vertical="center"/>
      <protection locked="0"/>
    </xf>
    <xf numFmtId="0" fontId="4" fillId="6" borderId="0" xfId="0" applyFont="1" applyFill="1" applyAlignment="1" applyProtection="1">
      <alignment horizontal="left" vertical="center" shrinkToFit="1"/>
      <protection locked="0"/>
    </xf>
    <xf numFmtId="0" fontId="55" fillId="0" borderId="0" xfId="0" applyFont="1" applyFill="1" applyAlignment="1">
      <alignment horizontal="right" vertical="center"/>
    </xf>
    <xf numFmtId="0" fontId="55" fillId="0" borderId="0" xfId="0" applyFont="1" applyFill="1" applyAlignment="1">
      <alignment horizontal="left" vertical="center"/>
    </xf>
    <xf numFmtId="0" fontId="2" fillId="0" borderId="1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2" fillId="0" borderId="21"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0" fillId="6" borderId="10" xfId="0" applyFill="1" applyBorder="1" applyAlignment="1">
      <alignment horizontal="center"/>
    </xf>
    <xf numFmtId="0" fontId="0" fillId="33" borderId="0" xfId="0" applyFill="1" applyAlignment="1">
      <alignment horizontal="center" vertical="center"/>
    </xf>
    <xf numFmtId="178" fontId="0" fillId="33" borderId="14" xfId="0" applyNumberFormat="1" applyFill="1" applyBorder="1" applyAlignment="1">
      <alignment horizontal="center"/>
    </xf>
    <xf numFmtId="0" fontId="0" fillId="6" borderId="17" xfId="0" applyFill="1" applyBorder="1" applyAlignment="1">
      <alignment horizontal="center"/>
    </xf>
    <xf numFmtId="0" fontId="0" fillId="0" borderId="16"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33" borderId="12"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33" borderId="10" xfId="0" applyFill="1" applyBorder="1" applyAlignment="1">
      <alignment horizontal="center" vertical="center"/>
    </xf>
    <xf numFmtId="0" fontId="52" fillId="7" borderId="0" xfId="0" applyFont="1" applyFill="1" applyBorder="1" applyAlignment="1">
      <alignment horizontal="center" vertical="center"/>
    </xf>
    <xf numFmtId="0" fontId="52" fillId="7" borderId="32" xfId="0" applyFont="1"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185" fontId="0" fillId="33" borderId="11" xfId="0" applyNumberFormat="1" applyFill="1" applyBorder="1" applyAlignment="1">
      <alignment horizontal="center" vertical="center"/>
    </xf>
    <xf numFmtId="185" fontId="0" fillId="33" borderId="13" xfId="0" applyNumberFormat="1" applyFill="1" applyBorder="1" applyAlignment="1">
      <alignment horizontal="center" vertical="center"/>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6" borderId="10" xfId="0" applyFill="1" applyBorder="1" applyAlignment="1" applyProtection="1">
      <alignment horizontal="center"/>
      <protection locked="0"/>
    </xf>
    <xf numFmtId="0" fontId="2" fillId="0" borderId="11" xfId="0" applyFont="1" applyBorder="1" applyAlignment="1">
      <alignment horizontal="center" wrapText="1"/>
    </xf>
    <xf numFmtId="0" fontId="0" fillId="0" borderId="12" xfId="0" applyBorder="1" applyAlignment="1">
      <alignment horizontal="center" vertical="center" shrinkToFit="1"/>
    </xf>
    <xf numFmtId="0" fontId="0" fillId="33" borderId="0" xfId="0" applyFill="1" applyBorder="1" applyAlignment="1" applyProtection="1">
      <alignment horizontal="center" vertical="center"/>
      <protection/>
    </xf>
    <xf numFmtId="0" fontId="0" fillId="6" borderId="17" xfId="0" applyFill="1" applyBorder="1" applyAlignment="1" applyProtection="1">
      <alignment horizontal="center"/>
      <protection locked="0"/>
    </xf>
    <xf numFmtId="0" fontId="0" fillId="33" borderId="0" xfId="0" applyFill="1" applyAlignment="1">
      <alignment horizontal="center" vertical="center" shrinkToFit="1"/>
    </xf>
    <xf numFmtId="0" fontId="57" fillId="35" borderId="16" xfId="0" applyFont="1" applyFill="1" applyBorder="1" applyAlignment="1">
      <alignment horizontal="center"/>
    </xf>
    <xf numFmtId="0" fontId="57" fillId="35" borderId="36" xfId="0" applyFont="1" applyFill="1" applyBorder="1" applyAlignment="1">
      <alignment horizontal="center"/>
    </xf>
    <xf numFmtId="0" fontId="57" fillId="35" borderId="37" xfId="0" applyFont="1" applyFill="1" applyBorder="1" applyAlignment="1">
      <alignment horizontal="center"/>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2" fillId="0" borderId="1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protection locked="0"/>
    </xf>
    <xf numFmtId="0" fontId="0" fillId="0" borderId="13" xfId="0" applyBorder="1" applyAlignment="1" applyProtection="1">
      <alignment horizontal="center" vertical="center"/>
      <protection locked="0"/>
    </xf>
    <xf numFmtId="0" fontId="0" fillId="0" borderId="0" xfId="0" applyAlignment="1" applyProtection="1">
      <alignment vertical="center" wrapText="1"/>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16"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0" fillId="0" borderId="26"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1"/>
      </font>
      <fill>
        <patternFill>
          <bgColor theme="8" tint="0.7999799847602844"/>
        </patternFill>
      </fill>
    </dxf>
    <dxf>
      <font>
        <color theme="1"/>
      </font>
      <fill>
        <patternFill>
          <bgColor theme="8" tint="0.7999799847602844"/>
        </patternFill>
      </fill>
    </dxf>
    <dxf>
      <fill>
        <patternFill>
          <bgColor theme="1"/>
        </patternFill>
      </fill>
    </dxf>
    <dxf>
      <font>
        <color theme="1"/>
      </font>
      <fill>
        <patternFill>
          <bgColor theme="8" tint="0.7999799847602844"/>
        </patternFill>
      </fill>
    </dxf>
    <dxf>
      <font>
        <color theme="1"/>
      </font>
      <fill>
        <patternFill>
          <bgColor theme="8" tint="0.7999799847602844"/>
        </patternFill>
      </fill>
    </dxf>
    <dxf>
      <font>
        <color theme="1"/>
      </font>
      <fill>
        <patternFill>
          <bgColor theme="8" tint="0.7999799847602844"/>
        </patternFill>
      </fill>
    </dxf>
    <dxf>
      <font>
        <color theme="1"/>
      </font>
      <fill>
        <patternFill>
          <bgColor theme="8" tint="0.7999799847602844"/>
        </patternFill>
      </fill>
    </dxf>
    <dxf>
      <font>
        <color theme="1"/>
      </font>
      <fill>
        <patternFill>
          <bgColor theme="8" tint="0.7999799847602844"/>
        </patternFill>
      </fill>
    </dxf>
    <dxf>
      <font>
        <color theme="1"/>
      </font>
      <fill>
        <patternFill>
          <bgColor theme="8" tint="0.7999799847602844"/>
        </patternFill>
      </fill>
    </dxf>
    <dxf>
      <font>
        <color theme="1"/>
      </font>
      <fill>
        <patternFill>
          <bgColor theme="8" tint="0.7999799847602844"/>
        </patternFill>
      </fill>
    </dxf>
    <dxf>
      <fill>
        <patternFill>
          <bgColor theme="1"/>
        </patternFill>
      </fill>
    </dxf>
    <dxf>
      <font>
        <strike val="0"/>
        <color theme="1"/>
      </font>
    </dxf>
    <dxf>
      <font>
        <strike val="0"/>
        <name val="ＭＳ Ｐゴシック"/>
        <color theme="1"/>
      </font>
    </dxf>
    <dxf>
      <font>
        <strike val="0"/>
        <name val="ＭＳ Ｐゴシック"/>
        <color theme="1"/>
      </font>
    </dxf>
    <dxf>
      <font>
        <strike val="0"/>
        <color theme="1"/>
      </font>
      <border/>
    </dxf>
    <dxf>
      <font>
        <color theme="1"/>
      </font>
      <fill>
        <patternFill>
          <bgColor theme="8"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47625</xdr:colOff>
      <xdr:row>54</xdr:row>
      <xdr:rowOff>104775</xdr:rowOff>
    </xdr:from>
    <xdr:to>
      <xdr:col>57</xdr:col>
      <xdr:colOff>495300</xdr:colOff>
      <xdr:row>59</xdr:row>
      <xdr:rowOff>28575</xdr:rowOff>
    </xdr:to>
    <xdr:sp>
      <xdr:nvSpPr>
        <xdr:cNvPr id="1" name="額縁 1"/>
        <xdr:cNvSpPr>
          <a:spLocks/>
        </xdr:cNvSpPr>
      </xdr:nvSpPr>
      <xdr:spPr>
        <a:xfrm>
          <a:off x="6972300" y="3724275"/>
          <a:ext cx="5381625" cy="609600"/>
        </a:xfrm>
        <a:prstGeom prst="bevel">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552450</xdr:colOff>
      <xdr:row>30</xdr:row>
      <xdr:rowOff>9525</xdr:rowOff>
    </xdr:from>
    <xdr:to>
      <xdr:col>41</xdr:col>
      <xdr:colOff>9525</xdr:colOff>
      <xdr:row>33</xdr:row>
      <xdr:rowOff>123825</xdr:rowOff>
    </xdr:to>
    <xdr:sp>
      <xdr:nvSpPr>
        <xdr:cNvPr id="2" name="額縁 2"/>
        <xdr:cNvSpPr>
          <a:spLocks/>
        </xdr:cNvSpPr>
      </xdr:nvSpPr>
      <xdr:spPr>
        <a:xfrm>
          <a:off x="1238250" y="9525"/>
          <a:ext cx="5229225" cy="647700"/>
        </a:xfrm>
        <a:prstGeom prst="bevel">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F58"/>
  <sheetViews>
    <sheetView zoomScalePageLayoutView="0" workbookViewId="0" topLeftCell="AA31">
      <selection activeCell="AD42" sqref="AD42:AK42"/>
    </sheetView>
  </sheetViews>
  <sheetFormatPr defaultColWidth="9.00390625" defaultRowHeight="13.5"/>
  <cols>
    <col min="1" max="1" width="12.875" style="0" hidden="1" customWidth="1"/>
    <col min="2" max="2" width="20.75390625" style="0" hidden="1" customWidth="1"/>
    <col min="3" max="26" width="9.00390625" style="0" hidden="1" customWidth="1"/>
    <col min="29" max="29" width="11.25390625" style="0" customWidth="1"/>
    <col min="30" max="41" width="4.625" style="0" customWidth="1"/>
    <col min="42" max="42" width="6.125" style="0" customWidth="1"/>
    <col min="43" max="43" width="4.00390625" style="0" customWidth="1"/>
    <col min="44" max="52" width="3.625" style="0" customWidth="1"/>
    <col min="53" max="53" width="8.25390625" style="0" bestFit="1" customWidth="1"/>
    <col min="54" max="56" width="3.625" style="0" customWidth="1"/>
    <col min="58" max="58" width="8.375" style="0" bestFit="1" customWidth="1"/>
  </cols>
  <sheetData>
    <row r="1" spans="1:2" ht="13.5" hidden="1">
      <c r="A1" t="s">
        <v>1</v>
      </c>
      <c r="B1" t="s">
        <v>66</v>
      </c>
    </row>
    <row r="2" spans="1:3" ht="13.5" hidden="1">
      <c r="A2" s="19" t="s">
        <v>87</v>
      </c>
      <c r="B2" s="19" t="s">
        <v>67</v>
      </c>
      <c r="C2" s="101"/>
    </row>
    <row r="3" spans="1:3" ht="13.5" hidden="1">
      <c r="A3" s="19" t="s">
        <v>88</v>
      </c>
      <c r="B3" s="19" t="s">
        <v>97</v>
      </c>
      <c r="C3" s="102"/>
    </row>
    <row r="4" spans="1:3" ht="13.5" hidden="1">
      <c r="A4" s="19" t="s">
        <v>89</v>
      </c>
      <c r="B4" s="19" t="s">
        <v>98</v>
      </c>
      <c r="C4" s="103"/>
    </row>
    <row r="5" spans="1:3" ht="13.5" hidden="1">
      <c r="A5" s="19" t="s">
        <v>90</v>
      </c>
      <c r="B5" s="19" t="s">
        <v>68</v>
      </c>
      <c r="C5" s="101"/>
    </row>
    <row r="6" spans="2:3" ht="13.5" hidden="1">
      <c r="B6" s="19" t="s">
        <v>69</v>
      </c>
      <c r="C6" s="101"/>
    </row>
    <row r="7" spans="2:3" ht="13.5" hidden="1">
      <c r="B7" s="19" t="s">
        <v>103</v>
      </c>
      <c r="C7" s="102"/>
    </row>
    <row r="8" ht="13.5" hidden="1">
      <c r="B8" s="19" t="s">
        <v>121</v>
      </c>
    </row>
    <row r="9" ht="13.5" hidden="1">
      <c r="B9" s="18"/>
    </row>
    <row r="10" ht="13.5" hidden="1">
      <c r="B10" s="18"/>
    </row>
    <row r="11" ht="13.5" hidden="1">
      <c r="B11" s="18"/>
    </row>
    <row r="12" ht="13.5" hidden="1">
      <c r="B12" s="18"/>
    </row>
    <row r="13" ht="13.5" hidden="1">
      <c r="B13" s="18"/>
    </row>
    <row r="14" ht="13.5" hidden="1"/>
    <row r="15" ht="13.5" hidden="1"/>
    <row r="16" ht="13.5" hidden="1"/>
    <row r="17" ht="13.5" hidden="1"/>
    <row r="18" ht="13.5" hidden="1"/>
    <row r="19" ht="13.5" hidden="1"/>
    <row r="20" ht="13.5" hidden="1"/>
    <row r="21" spans="1:6" ht="13.5" hidden="1">
      <c r="A21" t="s">
        <v>82</v>
      </c>
      <c r="C21" t="s">
        <v>83</v>
      </c>
      <c r="F21" t="s">
        <v>104</v>
      </c>
    </row>
    <row r="22" spans="1:7" ht="13.5" hidden="1">
      <c r="A22">
        <f>AF38+2018</f>
        <v>2024</v>
      </c>
      <c r="C22" s="2" t="s">
        <v>84</v>
      </c>
      <c r="D22" s="2">
        <f>'事前入力シート'!BE44</f>
        <v>0</v>
      </c>
      <c r="F22" t="str">
        <f>AE44</f>
        <v>居宅介護支援</v>
      </c>
      <c r="G22" s="17" t="str">
        <f>IF(OR(OR(F22=B2,F22=B5,F22=B6),OR(F23=B2,F23=B5,F23=B6),OR(F24=B2,F24=B5,F24=B6)),"a",IF(OR(OR(F22=B3,F23=B3,F24=B3),OR(F22=B7,F23=B7,F24=B7)),"b",IF(OR(F22=B4,F23=B4,F24=B4),"c","y")))</f>
        <v>c</v>
      </c>
    </row>
    <row r="23" spans="1:6" ht="13.5" hidden="1">
      <c r="A23" s="27">
        <f>DATE('事前入力シート'!A22,'事前入力シート'!AH38,'事前入力シート'!AJ38)</f>
        <v>45383</v>
      </c>
      <c r="C23" s="2" t="s">
        <v>49</v>
      </c>
      <c r="D23" s="2">
        <f>'事前入力シート'!BE46</f>
        <v>0</v>
      </c>
      <c r="F23" t="str">
        <f>AI44</f>
        <v>介護予防支援</v>
      </c>
    </row>
    <row r="24" spans="3:6" ht="13.5" hidden="1">
      <c r="C24" s="2" t="s">
        <v>50</v>
      </c>
      <c r="D24" s="2">
        <f>'事前入力シート'!BE47</f>
        <v>0</v>
      </c>
      <c r="F24">
        <f>AM44</f>
        <v>0</v>
      </c>
    </row>
    <row r="25" spans="3:4" ht="13.5" hidden="1">
      <c r="C25" s="2" t="s">
        <v>51</v>
      </c>
      <c r="D25" s="2">
        <f>'事前入力シート'!BE48</f>
        <v>0</v>
      </c>
    </row>
    <row r="26" spans="3:4" ht="13.5" hidden="1">
      <c r="C26" s="2" t="s">
        <v>52</v>
      </c>
      <c r="D26" s="2">
        <f>'事前入力シート'!BE49</f>
        <v>0</v>
      </c>
    </row>
    <row r="27" spans="3:4" ht="13.5" hidden="1">
      <c r="C27" s="2" t="s">
        <v>53</v>
      </c>
      <c r="D27" s="2">
        <f>'事前入力シート'!BE50</f>
        <v>0</v>
      </c>
    </row>
    <row r="28" spans="3:4" ht="13.5" hidden="1">
      <c r="C28" s="2" t="s">
        <v>54</v>
      </c>
      <c r="D28" s="2">
        <f>'事前入力シート'!BE51</f>
        <v>0</v>
      </c>
    </row>
    <row r="29" spans="3:4" ht="13.5" hidden="1">
      <c r="C29" s="2" t="s">
        <v>55</v>
      </c>
      <c r="D29" s="2">
        <f>'事前入力シート'!BE52</f>
        <v>0</v>
      </c>
    </row>
    <row r="30" spans="3:4" ht="13.5" hidden="1">
      <c r="C30" s="2" t="s">
        <v>56</v>
      </c>
      <c r="D30" s="2">
        <f>'事前入力シート'!BE53</f>
        <v>0</v>
      </c>
    </row>
    <row r="31" spans="3:4" ht="13.5" customHeight="1">
      <c r="C31" s="2" t="s">
        <v>118</v>
      </c>
      <c r="D31" s="2" t="e">
        <f>(AE57/AE58)*60</f>
        <v>#DIV/0!</v>
      </c>
    </row>
    <row r="32" spans="29:43" ht="14.25">
      <c r="AC32" s="135" t="s">
        <v>101</v>
      </c>
      <c r="AD32" s="135"/>
      <c r="AE32" s="135"/>
      <c r="AF32" s="135"/>
      <c r="AG32" s="135"/>
      <c r="AH32" s="135"/>
      <c r="AI32" s="135"/>
      <c r="AJ32" s="135"/>
      <c r="AK32" s="135"/>
      <c r="AL32" s="135"/>
      <c r="AM32" s="135"/>
      <c r="AN32" s="135"/>
      <c r="AO32" s="135"/>
      <c r="AP32" s="135"/>
      <c r="AQ32" s="135"/>
    </row>
    <row r="33" spans="28:43" ht="14.25">
      <c r="AB33" s="44"/>
      <c r="AC33" s="69" t="s">
        <v>70</v>
      </c>
      <c r="AD33" s="70"/>
      <c r="AE33" s="70"/>
      <c r="AF33" s="70"/>
      <c r="AG33" s="70"/>
      <c r="AH33" s="70"/>
      <c r="AI33" s="70"/>
      <c r="AJ33" s="70"/>
      <c r="AK33" s="70"/>
      <c r="AL33" s="70"/>
      <c r="AM33" s="70"/>
      <c r="AN33" s="70"/>
      <c r="AO33" s="70"/>
      <c r="AP33" s="70"/>
      <c r="AQ33" s="70"/>
    </row>
    <row r="34" spans="28:29" ht="14.25">
      <c r="AB34" s="44"/>
      <c r="AC34" s="57"/>
    </row>
    <row r="35" spans="27:58" ht="3.75" customHeight="1">
      <c r="AA35" s="58"/>
      <c r="AB35" s="59"/>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row>
    <row r="36" ht="14.25">
      <c r="AB36" s="45" t="s">
        <v>99</v>
      </c>
    </row>
    <row r="37" spans="28:41" ht="3.75" customHeight="1">
      <c r="AB37" s="43"/>
      <c r="AC37" s="43"/>
      <c r="AD37" s="43"/>
      <c r="AE37" s="43"/>
      <c r="AJ37" s="43"/>
      <c r="AK37" s="43"/>
      <c r="AL37" s="56"/>
      <c r="AM37" s="56"/>
      <c r="AN37" s="56"/>
      <c r="AO37" s="43"/>
    </row>
    <row r="38" spans="28:57" ht="14.25">
      <c r="AB38" s="43" t="s">
        <v>93</v>
      </c>
      <c r="AE38" s="20" t="s">
        <v>42</v>
      </c>
      <c r="AF38" s="60">
        <v>6</v>
      </c>
      <c r="AG38" t="s">
        <v>43</v>
      </c>
      <c r="AH38" s="60">
        <v>4</v>
      </c>
      <c r="AI38" t="s">
        <v>25</v>
      </c>
      <c r="AJ38" s="60">
        <v>1</v>
      </c>
      <c r="AK38" t="s">
        <v>59</v>
      </c>
      <c r="AQ38" s="43" t="s">
        <v>94</v>
      </c>
      <c r="BE38" s="49"/>
    </row>
    <row r="39" spans="29:58" ht="13.5">
      <c r="AC39" t="s">
        <v>100</v>
      </c>
      <c r="AQ39" s="46" t="s">
        <v>76</v>
      </c>
      <c r="BE39" s="49"/>
      <c r="BF39" s="49"/>
    </row>
    <row r="40" spans="29:57" ht="13.5">
      <c r="AC40" t="s">
        <v>102</v>
      </c>
      <c r="AQ40" s="46" t="s">
        <v>75</v>
      </c>
      <c r="BE40" s="49"/>
    </row>
    <row r="41" spans="28:41" ht="3.75" customHeight="1">
      <c r="AB41" s="43"/>
      <c r="AC41" s="43"/>
      <c r="AD41" s="43"/>
      <c r="AE41" s="43"/>
      <c r="AJ41" s="43"/>
      <c r="AK41" s="43"/>
      <c r="AL41" s="56"/>
      <c r="AM41" s="56"/>
      <c r="AN41" s="56"/>
      <c r="AO41" s="43"/>
    </row>
    <row r="42" spans="28:57" ht="13.5" customHeight="1">
      <c r="AB42" s="43" t="s">
        <v>60</v>
      </c>
      <c r="AD42" s="136"/>
      <c r="AE42" s="136"/>
      <c r="AF42" s="136"/>
      <c r="AG42" s="136"/>
      <c r="AH42" s="136"/>
      <c r="AI42" s="136"/>
      <c r="AJ42" s="136"/>
      <c r="AK42" s="136"/>
      <c r="AQ42" t="s">
        <v>81</v>
      </c>
      <c r="BE42" s="16" t="s">
        <v>85</v>
      </c>
    </row>
    <row r="43" spans="28:41" ht="3.75" customHeight="1">
      <c r="AB43" s="43"/>
      <c r="AC43" s="43"/>
      <c r="AD43" s="43"/>
      <c r="AE43" s="43"/>
      <c r="AJ43" s="43"/>
      <c r="AK43" s="43"/>
      <c r="AL43" s="56"/>
      <c r="AM43" s="56"/>
      <c r="AN43" s="56"/>
      <c r="AO43" s="43"/>
    </row>
    <row r="44" spans="28:58" ht="14.25">
      <c r="AB44" s="43" t="s">
        <v>61</v>
      </c>
      <c r="AC44" s="43"/>
      <c r="AD44" s="47" t="s">
        <v>45</v>
      </c>
      <c r="AE44" s="137" t="s">
        <v>98</v>
      </c>
      <c r="AF44" s="137"/>
      <c r="AG44" s="137"/>
      <c r="AH44" s="47" t="s">
        <v>64</v>
      </c>
      <c r="AI44" s="137" t="s">
        <v>121</v>
      </c>
      <c r="AJ44" s="137"/>
      <c r="AK44" s="137"/>
      <c r="AL44" s="47" t="s">
        <v>65</v>
      </c>
      <c r="AM44" s="137"/>
      <c r="AN44" s="137"/>
      <c r="AO44" s="137"/>
      <c r="AQ44" s="16" t="s">
        <v>48</v>
      </c>
      <c r="AR44" s="62"/>
      <c r="AS44" s="16" t="s">
        <v>77</v>
      </c>
      <c r="AT44" s="62"/>
      <c r="AU44" s="16" t="s">
        <v>78</v>
      </c>
      <c r="AV44" s="16" t="s">
        <v>79</v>
      </c>
      <c r="AW44" s="62"/>
      <c r="AX44" s="16" t="s">
        <v>77</v>
      </c>
      <c r="AY44" s="62"/>
      <c r="AZ44" s="16" t="s">
        <v>78</v>
      </c>
      <c r="BA44" s="16" t="s">
        <v>80</v>
      </c>
      <c r="BB44" s="62"/>
      <c r="BC44" s="16" t="s">
        <v>78</v>
      </c>
      <c r="BE44" s="17">
        <f aca="true" t="shared" si="0" ref="BE44:BE53">(AW44*60+AY44)-(AR44*60+AT44)-BB44</f>
        <v>0</v>
      </c>
      <c r="BF44" t="s">
        <v>78</v>
      </c>
    </row>
    <row r="45" spans="28:41" ht="3.75" customHeight="1">
      <c r="AB45" s="43"/>
      <c r="AC45" s="43"/>
      <c r="AD45" s="43"/>
      <c r="AE45" s="43"/>
      <c r="AJ45" s="43"/>
      <c r="AK45" s="43"/>
      <c r="AL45" s="56"/>
      <c r="AM45" s="56"/>
      <c r="AN45" s="56"/>
      <c r="AO45" s="43"/>
    </row>
    <row r="46" spans="28:58" ht="13.5" customHeight="1">
      <c r="AB46" s="43" t="s">
        <v>122</v>
      </c>
      <c r="AC46" s="43"/>
      <c r="AD46" s="43"/>
      <c r="AE46" s="43"/>
      <c r="AF46" s="43"/>
      <c r="AG46" s="43"/>
      <c r="AH46" s="43"/>
      <c r="AI46" s="43"/>
      <c r="AJ46" s="43"/>
      <c r="AK46" s="43"/>
      <c r="AL46" s="43"/>
      <c r="AM46" s="43"/>
      <c r="AN46" s="43"/>
      <c r="AO46" s="43"/>
      <c r="AQ46" s="16" t="s">
        <v>49</v>
      </c>
      <c r="AR46" s="62"/>
      <c r="AS46" s="16" t="s">
        <v>77</v>
      </c>
      <c r="AT46" s="62"/>
      <c r="AU46" s="16" t="s">
        <v>78</v>
      </c>
      <c r="AV46" s="16" t="s">
        <v>79</v>
      </c>
      <c r="AW46" s="62"/>
      <c r="AX46" s="16" t="s">
        <v>77</v>
      </c>
      <c r="AY46" s="62"/>
      <c r="AZ46" s="16" t="s">
        <v>78</v>
      </c>
      <c r="BA46" s="16" t="s">
        <v>80</v>
      </c>
      <c r="BB46" s="62"/>
      <c r="BC46" s="16" t="s">
        <v>78</v>
      </c>
      <c r="BE46" s="17">
        <f t="shared" si="0"/>
        <v>0</v>
      </c>
      <c r="BF46" t="s">
        <v>78</v>
      </c>
    </row>
    <row r="47" spans="28:58" ht="13.5">
      <c r="AB47" s="123"/>
      <c r="AC47" s="139" t="s">
        <v>67</v>
      </c>
      <c r="AD47" s="139"/>
      <c r="AE47" s="120"/>
      <c r="AF47" s="120"/>
      <c r="AG47" s="120"/>
      <c r="AH47" s="120"/>
      <c r="AI47" s="120"/>
      <c r="AJ47" s="120"/>
      <c r="AK47" s="120"/>
      <c r="AL47" s="120"/>
      <c r="AM47" s="120"/>
      <c r="AN47" s="120"/>
      <c r="AO47" s="120"/>
      <c r="AQ47" s="16" t="s">
        <v>50</v>
      </c>
      <c r="AR47" s="62"/>
      <c r="AS47" s="16" t="s">
        <v>77</v>
      </c>
      <c r="AT47" s="62"/>
      <c r="AU47" s="16" t="s">
        <v>78</v>
      </c>
      <c r="AV47" s="16" t="s">
        <v>79</v>
      </c>
      <c r="AW47" s="62"/>
      <c r="AX47" s="16" t="s">
        <v>77</v>
      </c>
      <c r="AY47" s="62"/>
      <c r="AZ47" s="16" t="s">
        <v>78</v>
      </c>
      <c r="BA47" s="16" t="s">
        <v>80</v>
      </c>
      <c r="BB47" s="62"/>
      <c r="BC47" s="16" t="s">
        <v>78</v>
      </c>
      <c r="BE47" s="17">
        <f t="shared" si="0"/>
        <v>0</v>
      </c>
      <c r="BF47" t="s">
        <v>78</v>
      </c>
    </row>
    <row r="48" spans="28:58" ht="14.25">
      <c r="AB48" s="123"/>
      <c r="AC48" s="138" t="s">
        <v>109</v>
      </c>
      <c r="AD48" s="138"/>
      <c r="AE48" s="138"/>
      <c r="AF48" s="121"/>
      <c r="AG48" s="120" t="s">
        <v>63</v>
      </c>
      <c r="AH48" s="139" t="s">
        <v>110</v>
      </c>
      <c r="AI48" s="139"/>
      <c r="AJ48" s="139"/>
      <c r="AK48" s="139"/>
      <c r="AL48" s="121"/>
      <c r="AM48" s="122" t="s">
        <v>25</v>
      </c>
      <c r="AN48" s="121"/>
      <c r="AO48" s="122" t="s">
        <v>63</v>
      </c>
      <c r="AQ48" s="16" t="s">
        <v>51</v>
      </c>
      <c r="AR48" s="62"/>
      <c r="AS48" s="16" t="s">
        <v>77</v>
      </c>
      <c r="AT48" s="62"/>
      <c r="AU48" s="16" t="s">
        <v>78</v>
      </c>
      <c r="AV48" s="16" t="s">
        <v>79</v>
      </c>
      <c r="AW48" s="62"/>
      <c r="AX48" s="16" t="s">
        <v>77</v>
      </c>
      <c r="AY48" s="62"/>
      <c r="AZ48" s="16" t="s">
        <v>78</v>
      </c>
      <c r="BA48" s="16" t="s">
        <v>80</v>
      </c>
      <c r="BB48" s="62"/>
      <c r="BC48" s="16" t="s">
        <v>78</v>
      </c>
      <c r="BE48" s="17">
        <f t="shared" si="0"/>
        <v>0</v>
      </c>
      <c r="BF48" t="s">
        <v>78</v>
      </c>
    </row>
    <row r="49" spans="28:58" ht="14.25">
      <c r="AB49" s="123"/>
      <c r="AC49" s="120"/>
      <c r="AD49" s="122"/>
      <c r="AE49" s="122"/>
      <c r="AF49" s="120"/>
      <c r="AG49" s="120"/>
      <c r="AH49" s="138" t="s">
        <v>62</v>
      </c>
      <c r="AI49" s="138"/>
      <c r="AJ49" s="138"/>
      <c r="AK49" s="138"/>
      <c r="AL49" s="121"/>
      <c r="AM49" s="122" t="s">
        <v>25</v>
      </c>
      <c r="AN49" s="121"/>
      <c r="AO49" s="122" t="s">
        <v>63</v>
      </c>
      <c r="AQ49" s="16" t="s">
        <v>52</v>
      </c>
      <c r="AR49" s="62"/>
      <c r="AS49" s="16" t="s">
        <v>77</v>
      </c>
      <c r="AT49" s="62"/>
      <c r="AU49" s="16" t="s">
        <v>78</v>
      </c>
      <c r="AV49" s="16" t="s">
        <v>79</v>
      </c>
      <c r="AW49" s="62"/>
      <c r="AX49" s="16" t="s">
        <v>77</v>
      </c>
      <c r="AY49" s="62"/>
      <c r="AZ49" s="16" t="s">
        <v>78</v>
      </c>
      <c r="BA49" s="16" t="s">
        <v>80</v>
      </c>
      <c r="BB49" s="62"/>
      <c r="BC49" s="16" t="s">
        <v>78</v>
      </c>
      <c r="BE49" s="17">
        <f t="shared" si="0"/>
        <v>0</v>
      </c>
      <c r="BF49" t="s">
        <v>78</v>
      </c>
    </row>
    <row r="50" spans="28:58" ht="14.25" customHeight="1">
      <c r="AB50" s="124"/>
      <c r="AC50" s="122"/>
      <c r="AD50" s="122"/>
      <c r="AE50" s="122"/>
      <c r="AF50" s="120"/>
      <c r="AG50" s="120"/>
      <c r="AH50" s="120"/>
      <c r="AI50" s="120"/>
      <c r="AJ50" s="122"/>
      <c r="AK50" s="122"/>
      <c r="AL50" s="121"/>
      <c r="AM50" s="122" t="s">
        <v>25</v>
      </c>
      <c r="AN50" s="121"/>
      <c r="AO50" s="122" t="s">
        <v>63</v>
      </c>
      <c r="AQ50" s="16" t="s">
        <v>53</v>
      </c>
      <c r="AR50" s="62"/>
      <c r="AS50" s="16" t="s">
        <v>77</v>
      </c>
      <c r="AT50" s="62"/>
      <c r="AU50" s="16" t="s">
        <v>78</v>
      </c>
      <c r="AV50" s="16" t="s">
        <v>79</v>
      </c>
      <c r="AW50" s="62"/>
      <c r="AX50" s="16" t="s">
        <v>77</v>
      </c>
      <c r="AY50" s="62"/>
      <c r="AZ50" s="16" t="s">
        <v>78</v>
      </c>
      <c r="BA50" s="16" t="s">
        <v>80</v>
      </c>
      <c r="BB50" s="62"/>
      <c r="BC50" s="16" t="s">
        <v>78</v>
      </c>
      <c r="BE50" s="17">
        <f t="shared" si="0"/>
        <v>0</v>
      </c>
      <c r="BF50" t="s">
        <v>78</v>
      </c>
    </row>
    <row r="51" spans="28:58" ht="14.25">
      <c r="AB51" s="124"/>
      <c r="AC51" s="139" t="s">
        <v>97</v>
      </c>
      <c r="AD51" s="139"/>
      <c r="AE51" s="122"/>
      <c r="AF51" s="121"/>
      <c r="AG51" s="120" t="s">
        <v>63</v>
      </c>
      <c r="AH51" s="120"/>
      <c r="AI51" s="120"/>
      <c r="AJ51" s="122"/>
      <c r="AK51" s="122"/>
      <c r="AL51" s="122"/>
      <c r="AM51" s="122"/>
      <c r="AN51" s="122"/>
      <c r="AO51" s="122"/>
      <c r="AQ51" s="16" t="s">
        <v>54</v>
      </c>
      <c r="AR51" s="62"/>
      <c r="AS51" s="16" t="s">
        <v>77</v>
      </c>
      <c r="AT51" s="62"/>
      <c r="AU51" s="16" t="s">
        <v>78</v>
      </c>
      <c r="AV51" s="16" t="s">
        <v>79</v>
      </c>
      <c r="AW51" s="62"/>
      <c r="AX51" s="16" t="s">
        <v>77</v>
      </c>
      <c r="AY51" s="62"/>
      <c r="AZ51" s="16" t="s">
        <v>78</v>
      </c>
      <c r="BA51" s="16" t="s">
        <v>80</v>
      </c>
      <c r="BB51" s="62"/>
      <c r="BC51" s="16" t="s">
        <v>78</v>
      </c>
      <c r="BE51" s="17">
        <f t="shared" si="0"/>
        <v>0</v>
      </c>
      <c r="BF51" t="s">
        <v>78</v>
      </c>
    </row>
    <row r="52" spans="28:58" ht="14.25">
      <c r="AB52" s="124"/>
      <c r="AC52" s="122"/>
      <c r="AD52" s="122"/>
      <c r="AE52" s="122"/>
      <c r="AF52" s="120"/>
      <c r="AG52" s="120"/>
      <c r="AH52" s="120"/>
      <c r="AI52" s="120"/>
      <c r="AJ52" s="122"/>
      <c r="AK52" s="122"/>
      <c r="AL52" s="122"/>
      <c r="AM52" s="122"/>
      <c r="AN52" s="122"/>
      <c r="AO52" s="122"/>
      <c r="AQ52" s="16" t="s">
        <v>55</v>
      </c>
      <c r="AR52" s="62"/>
      <c r="AS52" s="16" t="s">
        <v>77</v>
      </c>
      <c r="AT52" s="62"/>
      <c r="AU52" s="16" t="s">
        <v>78</v>
      </c>
      <c r="AV52" s="16" t="s">
        <v>79</v>
      </c>
      <c r="AW52" s="62"/>
      <c r="AX52" s="16" t="s">
        <v>77</v>
      </c>
      <c r="AY52" s="62"/>
      <c r="AZ52" s="16" t="s">
        <v>78</v>
      </c>
      <c r="BA52" s="16" t="s">
        <v>80</v>
      </c>
      <c r="BB52" s="62"/>
      <c r="BC52" s="16" t="s">
        <v>78</v>
      </c>
      <c r="BE52" s="17">
        <f t="shared" si="0"/>
        <v>0</v>
      </c>
      <c r="BF52" t="s">
        <v>78</v>
      </c>
    </row>
    <row r="53" spans="28:58" ht="14.25">
      <c r="AB53" s="124"/>
      <c r="AC53" s="139" t="s">
        <v>98</v>
      </c>
      <c r="AD53" s="139"/>
      <c r="AE53" s="122"/>
      <c r="AF53" s="121"/>
      <c r="AG53" s="120" t="s">
        <v>63</v>
      </c>
      <c r="AH53" s="120"/>
      <c r="AI53" s="120"/>
      <c r="AJ53" s="122"/>
      <c r="AK53" s="122"/>
      <c r="AL53" s="122"/>
      <c r="AM53" s="122"/>
      <c r="AN53" s="122"/>
      <c r="AO53" s="122"/>
      <c r="AQ53" s="16" t="s">
        <v>56</v>
      </c>
      <c r="AR53" s="62"/>
      <c r="AS53" s="16" t="s">
        <v>77</v>
      </c>
      <c r="AT53" s="62"/>
      <c r="AU53" s="16" t="s">
        <v>78</v>
      </c>
      <c r="AV53" s="16" t="s">
        <v>79</v>
      </c>
      <c r="AW53" s="62"/>
      <c r="AX53" s="16" t="s">
        <v>77</v>
      </c>
      <c r="AY53" s="62"/>
      <c r="AZ53" s="16" t="s">
        <v>78</v>
      </c>
      <c r="BA53" s="16" t="s">
        <v>80</v>
      </c>
      <c r="BB53" s="62"/>
      <c r="BC53" s="16" t="s">
        <v>78</v>
      </c>
      <c r="BE53" s="17">
        <f t="shared" si="0"/>
        <v>0</v>
      </c>
      <c r="BF53" t="s">
        <v>78</v>
      </c>
    </row>
    <row r="54" spans="28:41" ht="14.25">
      <c r="AB54" s="124"/>
      <c r="AC54" s="124"/>
      <c r="AD54" s="124"/>
      <c r="AE54" s="124"/>
      <c r="AF54" s="123"/>
      <c r="AG54" s="123"/>
      <c r="AH54" s="123"/>
      <c r="AI54" s="123"/>
      <c r="AJ54" s="124"/>
      <c r="AK54" s="124"/>
      <c r="AL54" s="122"/>
      <c r="AM54" s="122"/>
      <c r="AN54" s="122"/>
      <c r="AO54" s="124"/>
    </row>
    <row r="55" spans="28:41" ht="14.25">
      <c r="AB55" s="43"/>
      <c r="AC55" s="118"/>
      <c r="AD55" s="118"/>
      <c r="AE55" s="118"/>
      <c r="AF55" s="46"/>
      <c r="AG55" s="46"/>
      <c r="AH55" s="46"/>
      <c r="AI55" s="46"/>
      <c r="AJ55" s="118"/>
      <c r="AK55" s="118"/>
      <c r="AL55" s="119"/>
      <c r="AM55" s="119"/>
      <c r="AN55" s="119"/>
      <c r="AO55" s="118"/>
    </row>
    <row r="56" spans="28:41" ht="3.75" customHeight="1">
      <c r="AB56" s="43"/>
      <c r="AC56" s="43"/>
      <c r="AD56" s="43"/>
      <c r="AE56" s="43"/>
      <c r="AJ56" s="43"/>
      <c r="AK56" s="43"/>
      <c r="AL56" s="56"/>
      <c r="AM56" s="56"/>
      <c r="AN56" s="56"/>
      <c r="AO56" s="43"/>
    </row>
    <row r="57" spans="28:58" ht="14.25">
      <c r="AB57" s="43" t="s">
        <v>71</v>
      </c>
      <c r="AC57" s="43"/>
      <c r="AD57" s="48" t="s">
        <v>73</v>
      </c>
      <c r="AE57" s="61"/>
      <c r="AF57" s="43" t="s">
        <v>72</v>
      </c>
      <c r="AG57" s="43" t="s">
        <v>74</v>
      </c>
      <c r="AH57" s="43"/>
      <c r="AI57" s="43"/>
      <c r="AJ57" s="43"/>
      <c r="AK57" s="43"/>
      <c r="AL57" s="43"/>
      <c r="AM57" s="43"/>
      <c r="AN57" s="43"/>
      <c r="AO57" s="43"/>
      <c r="AQ57" s="70"/>
      <c r="AR57" s="135" t="s">
        <v>86</v>
      </c>
      <c r="AS57" s="135"/>
      <c r="AT57" s="135"/>
      <c r="AU57" s="135"/>
      <c r="AV57" s="135"/>
      <c r="AW57" s="135"/>
      <c r="AX57" s="135"/>
      <c r="AY57" s="135"/>
      <c r="AZ57" s="135"/>
      <c r="BA57" s="135"/>
      <c r="BB57" s="135"/>
      <c r="BC57" s="135"/>
      <c r="BD57" s="135"/>
      <c r="BE57" s="135"/>
      <c r="BF57" s="135"/>
    </row>
    <row r="58" spans="30:58" ht="13.5">
      <c r="AD58" s="20" t="s">
        <v>73</v>
      </c>
      <c r="AE58" s="60"/>
      <c r="AF58" t="s">
        <v>96</v>
      </c>
      <c r="AQ58" s="70"/>
      <c r="AR58" s="69" t="s">
        <v>112</v>
      </c>
      <c r="AS58" s="70"/>
      <c r="AT58" s="70"/>
      <c r="AU58" s="70"/>
      <c r="AV58" s="70"/>
      <c r="AW58" s="70"/>
      <c r="AX58" s="70"/>
      <c r="AY58" s="70"/>
      <c r="AZ58" s="70"/>
      <c r="BA58" s="70"/>
      <c r="BB58" s="70"/>
      <c r="BC58" s="70"/>
      <c r="BD58" s="70"/>
      <c r="BE58" s="70"/>
      <c r="BF58" s="70"/>
    </row>
    <row r="59" ht="8.25" customHeight="1"/>
  </sheetData>
  <sheetProtection sheet="1" selectLockedCells="1"/>
  <mergeCells count="12">
    <mergeCell ref="AC47:AD47"/>
    <mergeCell ref="AC51:AD51"/>
    <mergeCell ref="AR57:BF57"/>
    <mergeCell ref="AD42:AK42"/>
    <mergeCell ref="AE44:AG44"/>
    <mergeCell ref="AI44:AK44"/>
    <mergeCell ref="AM44:AO44"/>
    <mergeCell ref="AC32:AQ32"/>
    <mergeCell ref="AC48:AE48"/>
    <mergeCell ref="AH49:AK49"/>
    <mergeCell ref="AH48:AK48"/>
    <mergeCell ref="AC53:AD53"/>
  </mergeCells>
  <conditionalFormatting sqref="AC47:AO50">
    <cfRule type="expression" priority="14" dxfId="14" stopIfTrue="1">
      <formula>$G$22="a"</formula>
    </cfRule>
  </conditionalFormatting>
  <conditionalFormatting sqref="AC51:AO52">
    <cfRule type="expression" priority="13" dxfId="14" stopIfTrue="1">
      <formula>$G$22="b"</formula>
    </cfRule>
  </conditionalFormatting>
  <conditionalFormatting sqref="AC53:AO54">
    <cfRule type="expression" priority="12" dxfId="14" stopIfTrue="1">
      <formula>$G$22="c"</formula>
    </cfRule>
  </conditionalFormatting>
  <conditionalFormatting sqref="AF48">
    <cfRule type="expression" priority="3" dxfId="2" stopIfTrue="1">
      <formula>OR($AN$48&lt;&gt;"",$AN$49&lt;&gt;"",$AN$50&lt;&gt;"")</formula>
    </cfRule>
    <cfRule type="expression" priority="11" dxfId="15" stopIfTrue="1">
      <formula>$G$22="a"</formula>
    </cfRule>
  </conditionalFormatting>
  <conditionalFormatting sqref="AL48">
    <cfRule type="expression" priority="10" dxfId="15" stopIfTrue="1">
      <formula>$G$22="a"</formula>
    </cfRule>
  </conditionalFormatting>
  <conditionalFormatting sqref="AL49">
    <cfRule type="expression" priority="9" dxfId="15" stopIfTrue="1">
      <formula>$G$22="a"</formula>
    </cfRule>
  </conditionalFormatting>
  <conditionalFormatting sqref="AL50">
    <cfRule type="expression" priority="8" dxfId="15" stopIfTrue="1">
      <formula>$G$22="a"</formula>
    </cfRule>
  </conditionalFormatting>
  <conditionalFormatting sqref="AN48">
    <cfRule type="expression" priority="7" dxfId="15" stopIfTrue="1">
      <formula>$G$22="a"</formula>
    </cfRule>
  </conditionalFormatting>
  <conditionalFormatting sqref="AN49">
    <cfRule type="expression" priority="6" dxfId="15" stopIfTrue="1">
      <formula>$G$22="a"</formula>
    </cfRule>
  </conditionalFormatting>
  <conditionalFormatting sqref="AN50">
    <cfRule type="expression" priority="5" dxfId="15" stopIfTrue="1">
      <formula>$G$22="a"</formula>
    </cfRule>
  </conditionalFormatting>
  <conditionalFormatting sqref="AL48:AL50 AN48:AN50">
    <cfRule type="expression" priority="4" dxfId="2" stopIfTrue="1">
      <formula>$AF$48&lt;&gt;""</formula>
    </cfRule>
  </conditionalFormatting>
  <conditionalFormatting sqref="AF51">
    <cfRule type="expression" priority="2" dxfId="15" stopIfTrue="1">
      <formula>$G$22="b"</formula>
    </cfRule>
  </conditionalFormatting>
  <conditionalFormatting sqref="AF53">
    <cfRule type="expression" priority="1" dxfId="15" stopIfTrue="1">
      <formula>$G$22="c"</formula>
    </cfRule>
  </conditionalFormatting>
  <dataValidations count="5">
    <dataValidation allowBlank="1" showInputMessage="1" showErrorMessage="1" imeMode="off" sqref="AF38 AH38 AJ38 AT46:AT53 AW46:AW53 AY46:AY53 BB46:BB53 AN43 AE57:AE58 AF48 AF51 AL48:AL56 AN48:AN56 AL37 AN37 AL41 AN41 AL43 BB44 AY44 AW44 AT44 AR44 AR46:AR53 AL45 AN45 AF53"/>
    <dataValidation allowBlank="1" showInputMessage="1" showErrorMessage="1" imeMode="on" sqref="AD42 AH44 AL44 AD44"/>
    <dataValidation type="list" allowBlank="1" showInputMessage="1" showErrorMessage="1" sqref="AM44:AO44">
      <formula1>$B$2:$B$7</formula1>
    </dataValidation>
    <dataValidation type="list" allowBlank="1" showInputMessage="1" showErrorMessage="1" sqref="AI44:AK44">
      <formula1>$B$2:$B$8</formula1>
    </dataValidation>
    <dataValidation type="list" allowBlank="1" showInputMessage="1" showErrorMessage="1" sqref="AE44:AG44">
      <formula1>$B$2:$B$8</formula1>
    </dataValidation>
  </dataValidations>
  <hyperlinks>
    <hyperlink ref="AC32" location="勤務形態一覧_手書き用!A1" display="「勤務形態一覧」を手書きで作成される場合は、こちらのシートから印刷してください。"/>
    <hyperlink ref="AR57" location="勤務形態一覧_自動計算用!A9" display="「勤務形態一覧」を手書きで作成される場合は、こちらのシートから印刷してください。"/>
  </hyperlinks>
  <printOptions/>
  <pageMargins left="0.75" right="0.75" top="1" bottom="1" header="0.512" footer="0.512"/>
  <pageSetup fitToHeight="1" fitToWidth="1" horizontalDpi="600" verticalDpi="600" orientation="landscape"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AK50"/>
  <sheetViews>
    <sheetView view="pageBreakPreview" zoomScale="60" zoomScaleNormal="75" zoomScalePageLayoutView="0" workbookViewId="0" topLeftCell="A1">
      <selection activeCell="P19" sqref="P19"/>
    </sheetView>
  </sheetViews>
  <sheetFormatPr defaultColWidth="9.00390625" defaultRowHeight="13.5"/>
  <cols>
    <col min="1" max="1" width="10.00390625" style="0" customWidth="1"/>
    <col min="2" max="2" width="4.875" style="0" customWidth="1"/>
    <col min="4" max="4" width="2.75390625" style="0" customWidth="1"/>
    <col min="5" max="32" width="7.625" style="0" customWidth="1"/>
    <col min="33" max="33" width="7.125" style="0" customWidth="1"/>
    <col min="34" max="34" width="7.25390625" style="0" customWidth="1"/>
    <col min="35" max="35" width="7.00390625" style="0" customWidth="1"/>
    <col min="37" max="37" width="11.625" style="0" bestFit="1" customWidth="1"/>
  </cols>
  <sheetData>
    <row r="1" spans="24:37" ht="13.5">
      <c r="X1" s="18"/>
      <c r="Y1" s="32"/>
      <c r="Z1" s="32"/>
      <c r="AK1">
        <v>2019</v>
      </c>
    </row>
    <row r="2" spans="1:37" ht="13.5">
      <c r="A2" t="s">
        <v>20</v>
      </c>
      <c r="Z2" t="s">
        <v>30</v>
      </c>
      <c r="AD2" s="6"/>
      <c r="AE2" s="151">
        <f>'勤務形態一覧_自動計算用'!AE2</f>
        <v>0</v>
      </c>
      <c r="AF2" s="151"/>
      <c r="AG2" s="151"/>
      <c r="AH2" t="s">
        <v>31</v>
      </c>
      <c r="AK2">
        <v>12</v>
      </c>
    </row>
    <row r="3" spans="2:37" ht="13.5">
      <c r="B3" t="s">
        <v>41</v>
      </c>
      <c r="L3" s="20" t="s">
        <v>46</v>
      </c>
      <c r="M3" s="16"/>
      <c r="N3" s="17"/>
      <c r="O3" t="s">
        <v>43</v>
      </c>
      <c r="P3" s="17"/>
      <c r="Q3" t="s">
        <v>44</v>
      </c>
      <c r="Z3" t="s">
        <v>36</v>
      </c>
      <c r="AC3" t="s">
        <v>37</v>
      </c>
      <c r="AD3" s="151" t="str">
        <f>'勤務形態一覧_自動計算用'!AD3</f>
        <v>居宅介護支援 介護予防支援 </v>
      </c>
      <c r="AE3" s="151"/>
      <c r="AF3" s="151"/>
      <c r="AG3" s="151"/>
      <c r="AH3" s="151"/>
      <c r="AI3" t="s">
        <v>35</v>
      </c>
      <c r="AK3">
        <v>5</v>
      </c>
    </row>
    <row r="4" spans="26:37" ht="13.5">
      <c r="Z4" t="s">
        <v>32</v>
      </c>
      <c r="AC4" s="151">
        <f>'勤務形態一覧_自動計算用'!AC4</f>
        <v>0</v>
      </c>
      <c r="AD4" s="151"/>
      <c r="AE4" s="151"/>
      <c r="AF4" s="151"/>
      <c r="AG4" s="151"/>
      <c r="AH4" s="151"/>
      <c r="AI4" t="s">
        <v>35</v>
      </c>
      <c r="AK4" s="27">
        <f>DATE(AK1,AK2,AK3)</f>
        <v>43804</v>
      </c>
    </row>
    <row r="5" spans="2:37" ht="13.5">
      <c r="B5" t="s">
        <v>19</v>
      </c>
      <c r="Z5" s="8" t="s">
        <v>38</v>
      </c>
      <c r="AA5" s="8"/>
      <c r="AB5" s="8"/>
      <c r="AC5" s="8"/>
      <c r="AD5" s="8"/>
      <c r="AE5" s="8"/>
      <c r="AF5" s="152">
        <f>'勤務形態一覧_自動計算用'!AF5</f>
        <v>0</v>
      </c>
      <c r="AG5" s="152"/>
      <c r="AH5" t="s">
        <v>40</v>
      </c>
      <c r="AK5" s="27">
        <f>AK4+12</f>
        <v>43816</v>
      </c>
    </row>
    <row r="6" spans="1:37" ht="13.5">
      <c r="A6" s="140" t="s">
        <v>33</v>
      </c>
      <c r="B6" s="143" t="s">
        <v>1</v>
      </c>
      <c r="C6" s="144" t="s">
        <v>2</v>
      </c>
      <c r="D6" s="144"/>
      <c r="E6" s="145" t="s">
        <v>3</v>
      </c>
      <c r="F6" s="145"/>
      <c r="G6" s="145"/>
      <c r="H6" s="145"/>
      <c r="I6" s="145"/>
      <c r="J6" s="145"/>
      <c r="K6" s="145"/>
      <c r="L6" s="145" t="s">
        <v>4</v>
      </c>
      <c r="M6" s="145"/>
      <c r="N6" s="145"/>
      <c r="O6" s="145"/>
      <c r="P6" s="145"/>
      <c r="Q6" s="145"/>
      <c r="R6" s="145"/>
      <c r="S6" s="145" t="s">
        <v>5</v>
      </c>
      <c r="T6" s="145"/>
      <c r="U6" s="145"/>
      <c r="V6" s="145"/>
      <c r="W6" s="145"/>
      <c r="X6" s="145"/>
      <c r="Y6" s="145"/>
      <c r="Z6" s="145" t="s">
        <v>6</v>
      </c>
      <c r="AA6" s="145"/>
      <c r="AB6" s="145"/>
      <c r="AC6" s="145"/>
      <c r="AD6" s="145"/>
      <c r="AE6" s="145"/>
      <c r="AF6" s="146"/>
      <c r="AG6" s="147" t="s">
        <v>7</v>
      </c>
      <c r="AH6" s="143" t="s">
        <v>8</v>
      </c>
      <c r="AI6" s="143" t="s">
        <v>9</v>
      </c>
      <c r="AK6">
        <f>DAY(AK4)</f>
        <v>5</v>
      </c>
    </row>
    <row r="7" spans="1:37" ht="13.5">
      <c r="A7" s="141"/>
      <c r="B7" s="143"/>
      <c r="C7" s="144"/>
      <c r="D7" s="144"/>
      <c r="F7" s="21">
        <v>1</v>
      </c>
      <c r="G7" s="21">
        <v>2</v>
      </c>
      <c r="H7" s="21">
        <v>3</v>
      </c>
      <c r="I7" s="21">
        <v>4</v>
      </c>
      <c r="J7" s="21">
        <v>5</v>
      </c>
      <c r="K7" s="21">
        <v>6</v>
      </c>
      <c r="L7" s="21">
        <v>7</v>
      </c>
      <c r="M7" s="21">
        <v>8</v>
      </c>
      <c r="N7" s="21">
        <v>9</v>
      </c>
      <c r="O7" s="21">
        <v>10</v>
      </c>
      <c r="P7" s="21">
        <v>11</v>
      </c>
      <c r="Q7" s="21">
        <v>12</v>
      </c>
      <c r="R7" s="21">
        <v>13</v>
      </c>
      <c r="S7" s="21">
        <v>14</v>
      </c>
      <c r="T7" s="21">
        <v>15</v>
      </c>
      <c r="U7" s="21">
        <v>16</v>
      </c>
      <c r="V7" s="21">
        <v>17</v>
      </c>
      <c r="W7" s="21">
        <v>18</v>
      </c>
      <c r="X7" s="21">
        <v>19</v>
      </c>
      <c r="Y7" s="21">
        <v>20</v>
      </c>
      <c r="Z7" s="21">
        <v>21</v>
      </c>
      <c r="AA7" s="21">
        <v>22</v>
      </c>
      <c r="AB7" s="21">
        <v>23</v>
      </c>
      <c r="AC7" s="21">
        <v>24</v>
      </c>
      <c r="AD7" s="21">
        <v>25</v>
      </c>
      <c r="AE7" s="21">
        <v>26</v>
      </c>
      <c r="AF7" s="21">
        <v>27</v>
      </c>
      <c r="AG7" s="148"/>
      <c r="AH7" s="143"/>
      <c r="AI7" s="143"/>
      <c r="AK7">
        <f>DAY(AK5)</f>
        <v>17</v>
      </c>
    </row>
    <row r="8" spans="1:35" ht="15" customHeight="1">
      <c r="A8" s="142"/>
      <c r="B8" s="143"/>
      <c r="C8" s="144"/>
      <c r="D8" s="144"/>
      <c r="E8" s="21" t="s">
        <v>14</v>
      </c>
      <c r="F8" s="37"/>
      <c r="G8" s="37"/>
      <c r="H8" s="37"/>
      <c r="I8" s="37"/>
      <c r="J8" s="37"/>
      <c r="K8" s="37"/>
      <c r="L8" s="37"/>
      <c r="M8" s="37"/>
      <c r="N8" s="37"/>
      <c r="O8" s="37"/>
      <c r="P8" s="37"/>
      <c r="Q8" s="37"/>
      <c r="R8" s="37"/>
      <c r="S8" s="37"/>
      <c r="T8" s="37"/>
      <c r="U8" s="37"/>
      <c r="V8" s="37"/>
      <c r="W8" s="37"/>
      <c r="X8" s="37"/>
      <c r="Y8" s="37"/>
      <c r="Z8" s="37"/>
      <c r="AA8" s="37"/>
      <c r="AB8" s="37"/>
      <c r="AC8" s="37"/>
      <c r="AD8" s="37"/>
      <c r="AE8" s="37"/>
      <c r="AF8" s="38"/>
      <c r="AG8" s="149"/>
      <c r="AH8" s="143"/>
      <c r="AI8" s="143"/>
    </row>
    <row r="9" spans="1:35" ht="18" customHeight="1">
      <c r="A9" s="23"/>
      <c r="B9" s="24"/>
      <c r="C9" s="150"/>
      <c r="D9" s="150"/>
      <c r="E9" s="28">
        <f>IF(OR('勤務形態一覧_自動計算用'!E9="a",'勤務形態一覧_自動計算用'!E9="b",'勤務形態一覧_自動計算用'!E9="c",'勤務形態一覧_自動計算用'!E9="d",'勤務形態一覧_自動計算用'!E9="e",'勤務形態一覧_自動計算用'!E9="f",'勤務形態一覧_自動計算用'!E9="g",'勤務形態一覧_自動計算用'!E9="h",'勤務形態一覧_自動計算用'!E9="I",'勤務形態一覧_自動計算用'!E9="y"),VLOOKUP('勤務形態一覧_自動計算用'!E9,'事前入力シート'!$C$22:$D$31,2),'勤務形態一覧_自動計算用'!E9*60)</f>
        <v>0</v>
      </c>
      <c r="F9" s="28">
        <f>IF(OR('勤務形態一覧_自動計算用'!F9="a",'勤務形態一覧_自動計算用'!F9="b",'勤務形態一覧_自動計算用'!F9="c",'勤務形態一覧_自動計算用'!F9="d",'勤務形態一覧_自動計算用'!F9="e",'勤務形態一覧_自動計算用'!F9="f",'勤務形態一覧_自動計算用'!F9="g",'勤務形態一覧_自動計算用'!F9="h",'勤務形態一覧_自動計算用'!F9="I",'勤務形態一覧_自動計算用'!F9="y"),VLOOKUP('勤務形態一覧_自動計算用'!F9,'事前入力シート'!$C$22:$D$31,2),'勤務形態一覧_自動計算用'!F9*60)</f>
        <v>0</v>
      </c>
      <c r="G9" s="28">
        <f>IF(OR('勤務形態一覧_自動計算用'!G9="a",'勤務形態一覧_自動計算用'!G9="b",'勤務形態一覧_自動計算用'!G9="c",'勤務形態一覧_自動計算用'!G9="d",'勤務形態一覧_自動計算用'!G9="e",'勤務形態一覧_自動計算用'!G9="f",'勤務形態一覧_自動計算用'!G9="g",'勤務形態一覧_自動計算用'!G9="h",'勤務形態一覧_自動計算用'!G9="I",'勤務形態一覧_自動計算用'!G9="y"),VLOOKUP('勤務形態一覧_自動計算用'!G9,'事前入力シート'!$C$22:$D$31,2),'勤務形態一覧_自動計算用'!G9*60)</f>
        <v>0</v>
      </c>
      <c r="H9" s="28">
        <f>IF(OR('勤務形態一覧_自動計算用'!H9="a",'勤務形態一覧_自動計算用'!H9="b",'勤務形態一覧_自動計算用'!H9="c",'勤務形態一覧_自動計算用'!H9="d",'勤務形態一覧_自動計算用'!H9="e",'勤務形態一覧_自動計算用'!H9="f",'勤務形態一覧_自動計算用'!H9="g",'勤務形態一覧_自動計算用'!H9="h",'勤務形態一覧_自動計算用'!H9="I",'勤務形態一覧_自動計算用'!H9="y"),VLOOKUP('勤務形態一覧_自動計算用'!H9,'事前入力シート'!$C$22:$D$31,2),'勤務形態一覧_自動計算用'!H9*60)</f>
        <v>0</v>
      </c>
      <c r="I9" s="28">
        <f>IF(OR('勤務形態一覧_自動計算用'!I9="a",'勤務形態一覧_自動計算用'!I9="b",'勤務形態一覧_自動計算用'!I9="c",'勤務形態一覧_自動計算用'!I9="d",'勤務形態一覧_自動計算用'!I9="e",'勤務形態一覧_自動計算用'!I9="f",'勤務形態一覧_自動計算用'!I9="g",'勤務形態一覧_自動計算用'!I9="h",'勤務形態一覧_自動計算用'!I9="I",'勤務形態一覧_自動計算用'!I9="y"),VLOOKUP('勤務形態一覧_自動計算用'!I9,'事前入力シート'!$C$22:$D$31,2),'勤務形態一覧_自動計算用'!I9*60)</f>
        <v>0</v>
      </c>
      <c r="J9" s="28">
        <f>IF(OR('勤務形態一覧_自動計算用'!J9="a",'勤務形態一覧_自動計算用'!J9="b",'勤務形態一覧_自動計算用'!J9="c",'勤務形態一覧_自動計算用'!J9="d",'勤務形態一覧_自動計算用'!J9="e",'勤務形態一覧_自動計算用'!J9="f",'勤務形態一覧_自動計算用'!J9="g",'勤務形態一覧_自動計算用'!J9="h",'勤務形態一覧_自動計算用'!J9="I",'勤務形態一覧_自動計算用'!J9="y"),VLOOKUP('勤務形態一覧_自動計算用'!J9,'事前入力シート'!$C$22:$D$31,2),'勤務形態一覧_自動計算用'!J9*60)</f>
        <v>0</v>
      </c>
      <c r="K9" s="28">
        <f>IF(OR('勤務形態一覧_自動計算用'!K9="a",'勤務形態一覧_自動計算用'!K9="b",'勤務形態一覧_自動計算用'!K9="c",'勤務形態一覧_自動計算用'!K9="d",'勤務形態一覧_自動計算用'!K9="e",'勤務形態一覧_自動計算用'!K9="f",'勤務形態一覧_自動計算用'!K9="g",'勤務形態一覧_自動計算用'!K9="h",'勤務形態一覧_自動計算用'!K9="I",'勤務形態一覧_自動計算用'!K9="y"),VLOOKUP('勤務形態一覧_自動計算用'!K9,'事前入力シート'!$C$22:$D$31,2),'勤務形態一覧_自動計算用'!K9*60)</f>
        <v>0</v>
      </c>
      <c r="L9" s="28">
        <f>IF(OR('勤務形態一覧_自動計算用'!L9="a",'勤務形態一覧_自動計算用'!L9="b",'勤務形態一覧_自動計算用'!L9="c",'勤務形態一覧_自動計算用'!L9="d",'勤務形態一覧_自動計算用'!L9="e",'勤務形態一覧_自動計算用'!L9="f",'勤務形態一覧_自動計算用'!L9="g",'勤務形態一覧_自動計算用'!L9="h",'勤務形態一覧_自動計算用'!L9="I",'勤務形態一覧_自動計算用'!L9="y"),VLOOKUP('勤務形態一覧_自動計算用'!L9,'事前入力シート'!$C$22:$D$31,2),'勤務形態一覧_自動計算用'!L9*60)</f>
        <v>0</v>
      </c>
      <c r="M9" s="28">
        <f>IF(OR('勤務形態一覧_自動計算用'!M9="a",'勤務形態一覧_自動計算用'!M9="b",'勤務形態一覧_自動計算用'!M9="c",'勤務形態一覧_自動計算用'!M9="d",'勤務形態一覧_自動計算用'!M9="e",'勤務形態一覧_自動計算用'!M9="f",'勤務形態一覧_自動計算用'!M9="g",'勤務形態一覧_自動計算用'!M9="h",'勤務形態一覧_自動計算用'!M9="I",'勤務形態一覧_自動計算用'!M9="y"),VLOOKUP('勤務形態一覧_自動計算用'!M9,'事前入力シート'!$C$22:$D$31,2),'勤務形態一覧_自動計算用'!M9*60)</f>
        <v>0</v>
      </c>
      <c r="N9" s="28">
        <f>IF(OR('勤務形態一覧_自動計算用'!N9="a",'勤務形態一覧_自動計算用'!N9="b",'勤務形態一覧_自動計算用'!N9="c",'勤務形態一覧_自動計算用'!N9="d",'勤務形態一覧_自動計算用'!N9="e",'勤務形態一覧_自動計算用'!N9="f",'勤務形態一覧_自動計算用'!N9="g",'勤務形態一覧_自動計算用'!N9="h",'勤務形態一覧_自動計算用'!N9="I",'勤務形態一覧_自動計算用'!N9="y"),VLOOKUP('勤務形態一覧_自動計算用'!N9,'事前入力シート'!$C$22:$D$31,2),'勤務形態一覧_自動計算用'!N9*60)</f>
        <v>0</v>
      </c>
      <c r="O9" s="28">
        <f>IF(OR('勤務形態一覧_自動計算用'!O9="a",'勤務形態一覧_自動計算用'!O9="b",'勤務形態一覧_自動計算用'!O9="c",'勤務形態一覧_自動計算用'!O9="d",'勤務形態一覧_自動計算用'!O9="e",'勤務形態一覧_自動計算用'!O9="f",'勤務形態一覧_自動計算用'!O9="g",'勤務形態一覧_自動計算用'!O9="h",'勤務形態一覧_自動計算用'!O9="I",'勤務形態一覧_自動計算用'!O9="y"),VLOOKUP('勤務形態一覧_自動計算用'!O9,'事前入力シート'!$C$22:$D$31,2),'勤務形態一覧_自動計算用'!O9*60)</f>
        <v>0</v>
      </c>
      <c r="P9" s="28">
        <f>IF(OR('勤務形態一覧_自動計算用'!P9="a",'勤務形態一覧_自動計算用'!P9="b",'勤務形態一覧_自動計算用'!P9="c",'勤務形態一覧_自動計算用'!P9="d",'勤務形態一覧_自動計算用'!P9="e",'勤務形態一覧_自動計算用'!P9="f",'勤務形態一覧_自動計算用'!P9="g",'勤務形態一覧_自動計算用'!P9="h",'勤務形態一覧_自動計算用'!P9="I",'勤務形態一覧_自動計算用'!P9="y"),VLOOKUP('勤務形態一覧_自動計算用'!P9,'事前入力シート'!$C$22:$D$31,2),'勤務形態一覧_自動計算用'!P9*60)</f>
        <v>0</v>
      </c>
      <c r="Q9" s="28">
        <f>IF(OR('勤務形態一覧_自動計算用'!Q9="a",'勤務形態一覧_自動計算用'!Q9="b",'勤務形態一覧_自動計算用'!Q9="c",'勤務形態一覧_自動計算用'!Q9="d",'勤務形態一覧_自動計算用'!Q9="e",'勤務形態一覧_自動計算用'!Q9="f",'勤務形態一覧_自動計算用'!Q9="g",'勤務形態一覧_自動計算用'!Q9="h",'勤務形態一覧_自動計算用'!Q9="I",'勤務形態一覧_自動計算用'!Q9="y"),VLOOKUP('勤務形態一覧_自動計算用'!Q9,'事前入力シート'!$C$22:$D$31,2),'勤務形態一覧_自動計算用'!Q9*60)</f>
        <v>0</v>
      </c>
      <c r="R9" s="28">
        <f>IF(OR('勤務形態一覧_自動計算用'!R9="a",'勤務形態一覧_自動計算用'!R9="b",'勤務形態一覧_自動計算用'!R9="c",'勤務形態一覧_自動計算用'!R9="d",'勤務形態一覧_自動計算用'!R9="e",'勤務形態一覧_自動計算用'!R9="f",'勤務形態一覧_自動計算用'!R9="g",'勤務形態一覧_自動計算用'!R9="h",'勤務形態一覧_自動計算用'!R9="I",'勤務形態一覧_自動計算用'!R9="y"),VLOOKUP('勤務形態一覧_自動計算用'!R9,'事前入力シート'!$C$22:$D$31,2),'勤務形態一覧_自動計算用'!R9*60)</f>
        <v>0</v>
      </c>
      <c r="S9" s="28">
        <f>IF(OR('勤務形態一覧_自動計算用'!S9="a",'勤務形態一覧_自動計算用'!S9="b",'勤務形態一覧_自動計算用'!S9="c",'勤務形態一覧_自動計算用'!S9="d",'勤務形態一覧_自動計算用'!S9="e",'勤務形態一覧_自動計算用'!S9="f",'勤務形態一覧_自動計算用'!S9="g",'勤務形態一覧_自動計算用'!S9="h",'勤務形態一覧_自動計算用'!S9="I",'勤務形態一覧_自動計算用'!S9="y"),VLOOKUP('勤務形態一覧_自動計算用'!S9,'事前入力シート'!$C$22:$D$31,2),'勤務形態一覧_自動計算用'!S9*60)</f>
        <v>0</v>
      </c>
      <c r="T9" s="28">
        <f>IF(OR('勤務形態一覧_自動計算用'!T9="a",'勤務形態一覧_自動計算用'!T9="b",'勤務形態一覧_自動計算用'!T9="c",'勤務形態一覧_自動計算用'!T9="d",'勤務形態一覧_自動計算用'!T9="e",'勤務形態一覧_自動計算用'!T9="f",'勤務形態一覧_自動計算用'!T9="g",'勤務形態一覧_自動計算用'!T9="h",'勤務形態一覧_自動計算用'!T9="I",'勤務形態一覧_自動計算用'!T9="y"),VLOOKUP('勤務形態一覧_自動計算用'!T9,'事前入力シート'!$C$22:$D$31,2),'勤務形態一覧_自動計算用'!T9*60)</f>
        <v>0</v>
      </c>
      <c r="U9" s="28">
        <f>IF(OR('勤務形態一覧_自動計算用'!U9="a",'勤務形態一覧_自動計算用'!U9="b",'勤務形態一覧_自動計算用'!U9="c",'勤務形態一覧_自動計算用'!U9="d",'勤務形態一覧_自動計算用'!U9="e",'勤務形態一覧_自動計算用'!U9="f",'勤務形態一覧_自動計算用'!U9="g",'勤務形態一覧_自動計算用'!U9="h",'勤務形態一覧_自動計算用'!U9="I",'勤務形態一覧_自動計算用'!U9="y"),VLOOKUP('勤務形態一覧_自動計算用'!U9,'事前入力シート'!$C$22:$D$31,2),'勤務形態一覧_自動計算用'!U9*60)</f>
        <v>0</v>
      </c>
      <c r="V9" s="28">
        <f>IF(OR('勤務形態一覧_自動計算用'!V9="a",'勤務形態一覧_自動計算用'!V9="b",'勤務形態一覧_自動計算用'!V9="c",'勤務形態一覧_自動計算用'!V9="d",'勤務形態一覧_自動計算用'!V9="e",'勤務形態一覧_自動計算用'!V9="f",'勤務形態一覧_自動計算用'!V9="g",'勤務形態一覧_自動計算用'!V9="h",'勤務形態一覧_自動計算用'!V9="I",'勤務形態一覧_自動計算用'!V9="y"),VLOOKUP('勤務形態一覧_自動計算用'!V9,'事前入力シート'!$C$22:$D$31,2),'勤務形態一覧_自動計算用'!V9*60)</f>
        <v>0</v>
      </c>
      <c r="W9" s="28">
        <f>IF(OR('勤務形態一覧_自動計算用'!W9="a",'勤務形態一覧_自動計算用'!W9="b",'勤務形態一覧_自動計算用'!W9="c",'勤務形態一覧_自動計算用'!W9="d",'勤務形態一覧_自動計算用'!W9="e",'勤務形態一覧_自動計算用'!W9="f",'勤務形態一覧_自動計算用'!W9="g",'勤務形態一覧_自動計算用'!W9="h",'勤務形態一覧_自動計算用'!W9="I",'勤務形態一覧_自動計算用'!W9="y"),VLOOKUP('勤務形態一覧_自動計算用'!W9,'事前入力シート'!$C$22:$D$31,2),'勤務形態一覧_自動計算用'!W9*60)</f>
        <v>0</v>
      </c>
      <c r="X9" s="28">
        <f>IF(OR('勤務形態一覧_自動計算用'!X9="a",'勤務形態一覧_自動計算用'!X9="b",'勤務形態一覧_自動計算用'!X9="c",'勤務形態一覧_自動計算用'!X9="d",'勤務形態一覧_自動計算用'!X9="e",'勤務形態一覧_自動計算用'!X9="f",'勤務形態一覧_自動計算用'!X9="g",'勤務形態一覧_自動計算用'!X9="h",'勤務形態一覧_自動計算用'!X9="I",'勤務形態一覧_自動計算用'!X9="y"),VLOOKUP('勤務形態一覧_自動計算用'!X9,'事前入力シート'!$C$22:$D$31,2),'勤務形態一覧_自動計算用'!X9*60)</f>
        <v>0</v>
      </c>
      <c r="Y9" s="28">
        <f>IF(OR('勤務形態一覧_自動計算用'!Y9="a",'勤務形態一覧_自動計算用'!Y9="b",'勤務形態一覧_自動計算用'!Y9="c",'勤務形態一覧_自動計算用'!Y9="d",'勤務形態一覧_自動計算用'!Y9="e",'勤務形態一覧_自動計算用'!Y9="f",'勤務形態一覧_自動計算用'!Y9="g",'勤務形態一覧_自動計算用'!Y9="h",'勤務形態一覧_自動計算用'!Y9="I",'勤務形態一覧_自動計算用'!Y9="y"),VLOOKUP('勤務形態一覧_自動計算用'!Y9,'事前入力シート'!$C$22:$D$31,2),'勤務形態一覧_自動計算用'!Y9*60)</f>
        <v>0</v>
      </c>
      <c r="Z9" s="28">
        <f>IF(OR('勤務形態一覧_自動計算用'!Z9="a",'勤務形態一覧_自動計算用'!Z9="b",'勤務形態一覧_自動計算用'!Z9="c",'勤務形態一覧_自動計算用'!Z9="d",'勤務形態一覧_自動計算用'!Z9="e",'勤務形態一覧_自動計算用'!Z9="f",'勤務形態一覧_自動計算用'!Z9="g",'勤務形態一覧_自動計算用'!Z9="h",'勤務形態一覧_自動計算用'!Z9="I",'勤務形態一覧_自動計算用'!Z9="y"),VLOOKUP('勤務形態一覧_自動計算用'!Z9,'事前入力シート'!$C$22:$D$31,2),'勤務形態一覧_自動計算用'!Z9*60)</f>
        <v>0</v>
      </c>
      <c r="AA9" s="28">
        <f>IF(OR('勤務形態一覧_自動計算用'!AA9="a",'勤務形態一覧_自動計算用'!AA9="b",'勤務形態一覧_自動計算用'!AA9="c",'勤務形態一覧_自動計算用'!AA9="d",'勤務形態一覧_自動計算用'!AA9="e",'勤務形態一覧_自動計算用'!AA9="f",'勤務形態一覧_自動計算用'!AA9="g",'勤務形態一覧_自動計算用'!AA9="h",'勤務形態一覧_自動計算用'!AA9="I",'勤務形態一覧_自動計算用'!AA9="y"),VLOOKUP('勤務形態一覧_自動計算用'!AA9,'事前入力シート'!$C$22:$D$31,2),'勤務形態一覧_自動計算用'!AA9*60)</f>
        <v>0</v>
      </c>
      <c r="AB9" s="28">
        <f>IF(OR('勤務形態一覧_自動計算用'!AB9="a",'勤務形態一覧_自動計算用'!AB9="b",'勤務形態一覧_自動計算用'!AB9="c",'勤務形態一覧_自動計算用'!AB9="d",'勤務形態一覧_自動計算用'!AB9="e",'勤務形態一覧_自動計算用'!AB9="f",'勤務形態一覧_自動計算用'!AB9="g",'勤務形態一覧_自動計算用'!AB9="h",'勤務形態一覧_自動計算用'!AB9="I",'勤務形態一覧_自動計算用'!AB9="y"),VLOOKUP('勤務形態一覧_自動計算用'!AB9,'事前入力シート'!$C$22:$D$31,2),'勤務形態一覧_自動計算用'!AB9*60)</f>
        <v>0</v>
      </c>
      <c r="AC9" s="28">
        <f>IF(OR('勤務形態一覧_自動計算用'!AC9="a",'勤務形態一覧_自動計算用'!AC9="b",'勤務形態一覧_自動計算用'!AC9="c",'勤務形態一覧_自動計算用'!AC9="d",'勤務形態一覧_自動計算用'!AC9="e",'勤務形態一覧_自動計算用'!AC9="f",'勤務形態一覧_自動計算用'!AC9="g",'勤務形態一覧_自動計算用'!AC9="h",'勤務形態一覧_自動計算用'!AC9="I",'勤務形態一覧_自動計算用'!AC9="y"),VLOOKUP('勤務形態一覧_自動計算用'!AC9,'事前入力シート'!$C$22:$D$31,2),'勤務形態一覧_自動計算用'!AC9*60)</f>
        <v>0</v>
      </c>
      <c r="AD9" s="28">
        <f>IF(OR('勤務形態一覧_自動計算用'!AD9="a",'勤務形態一覧_自動計算用'!AD9="b",'勤務形態一覧_自動計算用'!AD9="c",'勤務形態一覧_自動計算用'!AD9="d",'勤務形態一覧_自動計算用'!AD9="e",'勤務形態一覧_自動計算用'!AD9="f",'勤務形態一覧_自動計算用'!AD9="g",'勤務形態一覧_自動計算用'!AD9="h",'勤務形態一覧_自動計算用'!AD9="I",'勤務形態一覧_自動計算用'!AD9="y"),VLOOKUP('勤務形態一覧_自動計算用'!AD9,'事前入力シート'!$C$22:$D$31,2),'勤務形態一覧_自動計算用'!AD9*60)</f>
        <v>0</v>
      </c>
      <c r="AE9" s="28">
        <f>IF(OR('勤務形態一覧_自動計算用'!AE9="a",'勤務形態一覧_自動計算用'!AE9="b",'勤務形態一覧_自動計算用'!AE9="c",'勤務形態一覧_自動計算用'!AE9="d",'勤務形態一覧_自動計算用'!AE9="e",'勤務形態一覧_自動計算用'!AE9="f",'勤務形態一覧_自動計算用'!AE9="g",'勤務形態一覧_自動計算用'!AE9="h",'勤務形態一覧_自動計算用'!AE9="I",'勤務形態一覧_自動計算用'!AE9="y"),VLOOKUP('勤務形態一覧_自動計算用'!AE9,'事前入力シート'!$C$22:$D$31,2),'勤務形態一覧_自動計算用'!AE9*60)</f>
        <v>0</v>
      </c>
      <c r="AF9" s="29">
        <f>IF(OR('勤務形態一覧_自動計算用'!AF9="a",'勤務形態一覧_自動計算用'!AF9="b",'勤務形態一覧_自動計算用'!AF9="c",'勤務形態一覧_自動計算用'!AF9="d",'勤務形態一覧_自動計算用'!AF9="e",'勤務形態一覧_自動計算用'!AF9="f",'勤務形態一覧_自動計算用'!AF9="g",'勤務形態一覧_自動計算用'!AF9="h",'勤務形態一覧_自動計算用'!AF9="I",'勤務形態一覧_自動計算用'!AF9="y"),VLOOKUP('勤務形態一覧_自動計算用'!AF9,'事前入力シート'!$C$22:$D$31,2),'勤務形態一覧_自動計算用'!AF9*60)</f>
        <v>0</v>
      </c>
      <c r="AG9" s="39">
        <f>SUM(E9:AF9)/60</f>
        <v>0</v>
      </c>
      <c r="AH9" s="40">
        <f>IF(AG9/4&gt;$AF$5,$AF$5,AG9/4)</f>
        <v>0</v>
      </c>
      <c r="AI9" s="40" t="e">
        <f>ROUNDDOWN(AH9/$AF$5,1)</f>
        <v>#DIV/0!</v>
      </c>
    </row>
    <row r="10" spans="1:35" ht="18" customHeight="1">
      <c r="A10" s="23"/>
      <c r="B10" s="24"/>
      <c r="C10" s="150"/>
      <c r="D10" s="150"/>
      <c r="E10" s="28">
        <f>IF(OR('勤務形態一覧_自動計算用'!E10="a",'勤務形態一覧_自動計算用'!E10="b",'勤務形態一覧_自動計算用'!E10="c",'勤務形態一覧_自動計算用'!E10="d",'勤務形態一覧_自動計算用'!E10="e",'勤務形態一覧_自動計算用'!E10="f",'勤務形態一覧_自動計算用'!E10="g",'勤務形態一覧_自動計算用'!E10="h",'勤務形態一覧_自動計算用'!E10="I",'勤務形態一覧_自動計算用'!E10="y"),VLOOKUP('勤務形態一覧_自動計算用'!E10,'事前入力シート'!$C$22:$D$31,2),'勤務形態一覧_自動計算用'!E10*60)</f>
        <v>0</v>
      </c>
      <c r="F10" s="28">
        <f>IF(OR('勤務形態一覧_自動計算用'!F10="a",'勤務形態一覧_自動計算用'!F10="b",'勤務形態一覧_自動計算用'!F10="c",'勤務形態一覧_自動計算用'!F10="d",'勤務形態一覧_自動計算用'!F10="e",'勤務形態一覧_自動計算用'!F10="f",'勤務形態一覧_自動計算用'!F10="g",'勤務形態一覧_自動計算用'!F10="h",'勤務形態一覧_自動計算用'!F10="I",'勤務形態一覧_自動計算用'!F10="y"),VLOOKUP('勤務形態一覧_自動計算用'!F10,'事前入力シート'!$C$22:$D$31,2),'勤務形態一覧_自動計算用'!F10*60)</f>
        <v>0</v>
      </c>
      <c r="G10" s="28">
        <f>IF(OR('勤務形態一覧_自動計算用'!G10="a",'勤務形態一覧_自動計算用'!G10="b",'勤務形態一覧_自動計算用'!G10="c",'勤務形態一覧_自動計算用'!G10="d",'勤務形態一覧_自動計算用'!G10="e",'勤務形態一覧_自動計算用'!G10="f",'勤務形態一覧_自動計算用'!G10="g",'勤務形態一覧_自動計算用'!G10="h",'勤務形態一覧_自動計算用'!G10="I",'勤務形態一覧_自動計算用'!G10="y"),VLOOKUP('勤務形態一覧_自動計算用'!G10,'事前入力シート'!$C$22:$D$31,2),'勤務形態一覧_自動計算用'!G10*60)</f>
        <v>0</v>
      </c>
      <c r="H10" s="28">
        <f>IF(OR('勤務形態一覧_自動計算用'!H10="a",'勤務形態一覧_自動計算用'!H10="b",'勤務形態一覧_自動計算用'!H10="c",'勤務形態一覧_自動計算用'!H10="d",'勤務形態一覧_自動計算用'!H10="e",'勤務形態一覧_自動計算用'!H10="f",'勤務形態一覧_自動計算用'!H10="g",'勤務形態一覧_自動計算用'!H10="h",'勤務形態一覧_自動計算用'!H10="I",'勤務形態一覧_自動計算用'!H10="y"),VLOOKUP('勤務形態一覧_自動計算用'!H10,'事前入力シート'!$C$22:$D$31,2),'勤務形態一覧_自動計算用'!H10*60)</f>
        <v>0</v>
      </c>
      <c r="I10" s="28">
        <f>IF(OR('勤務形態一覧_自動計算用'!I10="a",'勤務形態一覧_自動計算用'!I10="b",'勤務形態一覧_自動計算用'!I10="c",'勤務形態一覧_自動計算用'!I10="d",'勤務形態一覧_自動計算用'!I10="e",'勤務形態一覧_自動計算用'!I10="f",'勤務形態一覧_自動計算用'!I10="g",'勤務形態一覧_自動計算用'!I10="h",'勤務形態一覧_自動計算用'!I10="I",'勤務形態一覧_自動計算用'!I10="y"),VLOOKUP('勤務形態一覧_自動計算用'!I10,'事前入力シート'!$C$22:$D$31,2),'勤務形態一覧_自動計算用'!I10*60)</f>
        <v>0</v>
      </c>
      <c r="J10" s="28">
        <f>IF(OR('勤務形態一覧_自動計算用'!J10="a",'勤務形態一覧_自動計算用'!J10="b",'勤務形態一覧_自動計算用'!J10="c",'勤務形態一覧_自動計算用'!J10="d",'勤務形態一覧_自動計算用'!J10="e",'勤務形態一覧_自動計算用'!J10="f",'勤務形態一覧_自動計算用'!J10="g",'勤務形態一覧_自動計算用'!J10="h",'勤務形態一覧_自動計算用'!J10="I",'勤務形態一覧_自動計算用'!J10="y"),VLOOKUP('勤務形態一覧_自動計算用'!J10,'事前入力シート'!$C$22:$D$31,2),'勤務形態一覧_自動計算用'!J10*60)</f>
        <v>0</v>
      </c>
      <c r="K10" s="28">
        <f>IF(OR('勤務形態一覧_自動計算用'!K10="a",'勤務形態一覧_自動計算用'!K10="b",'勤務形態一覧_自動計算用'!K10="c",'勤務形態一覧_自動計算用'!K10="d",'勤務形態一覧_自動計算用'!K10="e",'勤務形態一覧_自動計算用'!K10="f",'勤務形態一覧_自動計算用'!K10="g",'勤務形態一覧_自動計算用'!K10="h",'勤務形態一覧_自動計算用'!K10="I",'勤務形態一覧_自動計算用'!K10="y"),VLOOKUP('勤務形態一覧_自動計算用'!K10,'事前入力シート'!$C$22:$D$31,2),'勤務形態一覧_自動計算用'!K10*60)</f>
        <v>0</v>
      </c>
      <c r="L10" s="28">
        <f>IF(OR('勤務形態一覧_自動計算用'!L10="a",'勤務形態一覧_自動計算用'!L10="b",'勤務形態一覧_自動計算用'!L10="c",'勤務形態一覧_自動計算用'!L10="d",'勤務形態一覧_自動計算用'!L10="e",'勤務形態一覧_自動計算用'!L10="f",'勤務形態一覧_自動計算用'!L10="g",'勤務形態一覧_自動計算用'!L10="h",'勤務形態一覧_自動計算用'!L10="I",'勤務形態一覧_自動計算用'!L10="y"),VLOOKUP('勤務形態一覧_自動計算用'!L10,'事前入力シート'!$C$22:$D$31,2),'勤務形態一覧_自動計算用'!L10*60)</f>
        <v>0</v>
      </c>
      <c r="M10" s="28">
        <f>IF(OR('勤務形態一覧_自動計算用'!M10="a",'勤務形態一覧_自動計算用'!M10="b",'勤務形態一覧_自動計算用'!M10="c",'勤務形態一覧_自動計算用'!M10="d",'勤務形態一覧_自動計算用'!M10="e",'勤務形態一覧_自動計算用'!M10="f",'勤務形態一覧_自動計算用'!M10="g",'勤務形態一覧_自動計算用'!M10="h",'勤務形態一覧_自動計算用'!M10="I",'勤務形態一覧_自動計算用'!M10="y"),VLOOKUP('勤務形態一覧_自動計算用'!M10,'事前入力シート'!$C$22:$D$31,2),'勤務形態一覧_自動計算用'!M10*60)</f>
        <v>0</v>
      </c>
      <c r="N10" s="28">
        <f>IF(OR('勤務形態一覧_自動計算用'!N10="a",'勤務形態一覧_自動計算用'!N10="b",'勤務形態一覧_自動計算用'!N10="c",'勤務形態一覧_自動計算用'!N10="d",'勤務形態一覧_自動計算用'!N10="e",'勤務形態一覧_自動計算用'!N10="f",'勤務形態一覧_自動計算用'!N10="g",'勤務形態一覧_自動計算用'!N10="h",'勤務形態一覧_自動計算用'!N10="I",'勤務形態一覧_自動計算用'!N10="y"),VLOOKUP('勤務形態一覧_自動計算用'!N10,'事前入力シート'!$C$22:$D$31,2),'勤務形態一覧_自動計算用'!N10*60)</f>
        <v>0</v>
      </c>
      <c r="O10" s="28">
        <f>IF(OR('勤務形態一覧_自動計算用'!O10="a",'勤務形態一覧_自動計算用'!O10="b",'勤務形態一覧_自動計算用'!O10="c",'勤務形態一覧_自動計算用'!O10="d",'勤務形態一覧_自動計算用'!O10="e",'勤務形態一覧_自動計算用'!O10="f",'勤務形態一覧_自動計算用'!O10="g",'勤務形態一覧_自動計算用'!O10="h",'勤務形態一覧_自動計算用'!O10="I",'勤務形態一覧_自動計算用'!O10="y"),VLOOKUP('勤務形態一覧_自動計算用'!O10,'事前入力シート'!$C$22:$D$31,2),'勤務形態一覧_自動計算用'!O10*60)</f>
        <v>0</v>
      </c>
      <c r="P10" s="28">
        <f>IF(OR('勤務形態一覧_自動計算用'!P10="a",'勤務形態一覧_自動計算用'!P10="b",'勤務形態一覧_自動計算用'!P10="c",'勤務形態一覧_自動計算用'!P10="d",'勤務形態一覧_自動計算用'!P10="e",'勤務形態一覧_自動計算用'!P10="f",'勤務形態一覧_自動計算用'!P10="g",'勤務形態一覧_自動計算用'!P10="h",'勤務形態一覧_自動計算用'!P10="I",'勤務形態一覧_自動計算用'!P10="y"),VLOOKUP('勤務形態一覧_自動計算用'!P10,'事前入力シート'!$C$22:$D$31,2),'勤務形態一覧_自動計算用'!P10*60)</f>
        <v>0</v>
      </c>
      <c r="Q10" s="28">
        <f>IF(OR('勤務形態一覧_自動計算用'!Q10="a",'勤務形態一覧_自動計算用'!Q10="b",'勤務形態一覧_自動計算用'!Q10="c",'勤務形態一覧_自動計算用'!Q10="d",'勤務形態一覧_自動計算用'!Q10="e",'勤務形態一覧_自動計算用'!Q10="f",'勤務形態一覧_自動計算用'!Q10="g",'勤務形態一覧_自動計算用'!Q10="h",'勤務形態一覧_自動計算用'!Q10="I",'勤務形態一覧_自動計算用'!Q10="y"),VLOOKUP('勤務形態一覧_自動計算用'!Q10,'事前入力シート'!$C$22:$D$31,2),'勤務形態一覧_自動計算用'!Q10*60)</f>
        <v>0</v>
      </c>
      <c r="R10" s="28">
        <f>IF(OR('勤務形態一覧_自動計算用'!R10="a",'勤務形態一覧_自動計算用'!R10="b",'勤務形態一覧_自動計算用'!R10="c",'勤務形態一覧_自動計算用'!R10="d",'勤務形態一覧_自動計算用'!R10="e",'勤務形態一覧_自動計算用'!R10="f",'勤務形態一覧_自動計算用'!R10="g",'勤務形態一覧_自動計算用'!R10="h",'勤務形態一覧_自動計算用'!R10="I",'勤務形態一覧_自動計算用'!R10="y"),VLOOKUP('勤務形態一覧_自動計算用'!R10,'事前入力シート'!$C$22:$D$31,2),'勤務形態一覧_自動計算用'!R10*60)</f>
        <v>0</v>
      </c>
      <c r="S10" s="28">
        <f>IF(OR('勤務形態一覧_自動計算用'!S10="a",'勤務形態一覧_自動計算用'!S10="b",'勤務形態一覧_自動計算用'!S10="c",'勤務形態一覧_自動計算用'!S10="d",'勤務形態一覧_自動計算用'!S10="e",'勤務形態一覧_自動計算用'!S10="f",'勤務形態一覧_自動計算用'!S10="g",'勤務形態一覧_自動計算用'!S10="h",'勤務形態一覧_自動計算用'!S10="I",'勤務形態一覧_自動計算用'!S10="y"),VLOOKUP('勤務形態一覧_自動計算用'!S10,'事前入力シート'!$C$22:$D$31,2),'勤務形態一覧_自動計算用'!S10*60)</f>
        <v>0</v>
      </c>
      <c r="T10" s="28">
        <f>IF(OR('勤務形態一覧_自動計算用'!T10="a",'勤務形態一覧_自動計算用'!T10="b",'勤務形態一覧_自動計算用'!T10="c",'勤務形態一覧_自動計算用'!T10="d",'勤務形態一覧_自動計算用'!T10="e",'勤務形態一覧_自動計算用'!T10="f",'勤務形態一覧_自動計算用'!T10="g",'勤務形態一覧_自動計算用'!T10="h",'勤務形態一覧_自動計算用'!T10="I",'勤務形態一覧_自動計算用'!T10="y"),VLOOKUP('勤務形態一覧_自動計算用'!T10,'事前入力シート'!$C$22:$D$31,2),'勤務形態一覧_自動計算用'!T10*60)</f>
        <v>0</v>
      </c>
      <c r="U10" s="28">
        <f>IF(OR('勤務形態一覧_自動計算用'!U10="a",'勤務形態一覧_自動計算用'!U10="b",'勤務形態一覧_自動計算用'!U10="c",'勤務形態一覧_自動計算用'!U10="d",'勤務形態一覧_自動計算用'!U10="e",'勤務形態一覧_自動計算用'!U10="f",'勤務形態一覧_自動計算用'!U10="g",'勤務形態一覧_自動計算用'!U10="h",'勤務形態一覧_自動計算用'!U10="I",'勤務形態一覧_自動計算用'!U10="y"),VLOOKUP('勤務形態一覧_自動計算用'!U10,'事前入力シート'!$C$22:$D$31,2),'勤務形態一覧_自動計算用'!U10*60)</f>
        <v>0</v>
      </c>
      <c r="V10" s="28">
        <f>IF(OR('勤務形態一覧_自動計算用'!V10="a",'勤務形態一覧_自動計算用'!V10="b",'勤務形態一覧_自動計算用'!V10="c",'勤務形態一覧_自動計算用'!V10="d",'勤務形態一覧_自動計算用'!V10="e",'勤務形態一覧_自動計算用'!V10="f",'勤務形態一覧_自動計算用'!V10="g",'勤務形態一覧_自動計算用'!V10="h",'勤務形態一覧_自動計算用'!V10="I",'勤務形態一覧_自動計算用'!V10="y"),VLOOKUP('勤務形態一覧_自動計算用'!V10,'事前入力シート'!$C$22:$D$31,2),'勤務形態一覧_自動計算用'!V10*60)</f>
        <v>0</v>
      </c>
      <c r="W10" s="28">
        <f>IF(OR('勤務形態一覧_自動計算用'!W10="a",'勤務形態一覧_自動計算用'!W10="b",'勤務形態一覧_自動計算用'!W10="c",'勤務形態一覧_自動計算用'!W10="d",'勤務形態一覧_自動計算用'!W10="e",'勤務形態一覧_自動計算用'!W10="f",'勤務形態一覧_自動計算用'!W10="g",'勤務形態一覧_自動計算用'!W10="h",'勤務形態一覧_自動計算用'!W10="I",'勤務形態一覧_自動計算用'!W10="y"),VLOOKUP('勤務形態一覧_自動計算用'!W10,'事前入力シート'!$C$22:$D$31,2),'勤務形態一覧_自動計算用'!W10*60)</f>
        <v>0</v>
      </c>
      <c r="X10" s="28">
        <f>IF(OR('勤務形態一覧_自動計算用'!X10="a",'勤務形態一覧_自動計算用'!X10="b",'勤務形態一覧_自動計算用'!X10="c",'勤務形態一覧_自動計算用'!X10="d",'勤務形態一覧_自動計算用'!X10="e",'勤務形態一覧_自動計算用'!X10="f",'勤務形態一覧_自動計算用'!X10="g",'勤務形態一覧_自動計算用'!X10="h",'勤務形態一覧_自動計算用'!X10="I",'勤務形態一覧_自動計算用'!X10="y"),VLOOKUP('勤務形態一覧_自動計算用'!X10,'事前入力シート'!$C$22:$D$31,2),'勤務形態一覧_自動計算用'!X10*60)</f>
        <v>0</v>
      </c>
      <c r="Y10" s="28">
        <f>IF(OR('勤務形態一覧_自動計算用'!Y10="a",'勤務形態一覧_自動計算用'!Y10="b",'勤務形態一覧_自動計算用'!Y10="c",'勤務形態一覧_自動計算用'!Y10="d",'勤務形態一覧_自動計算用'!Y10="e",'勤務形態一覧_自動計算用'!Y10="f",'勤務形態一覧_自動計算用'!Y10="g",'勤務形態一覧_自動計算用'!Y10="h",'勤務形態一覧_自動計算用'!Y10="I",'勤務形態一覧_自動計算用'!Y10="y"),VLOOKUP('勤務形態一覧_自動計算用'!Y10,'事前入力シート'!$C$22:$D$31,2),'勤務形態一覧_自動計算用'!Y10*60)</f>
        <v>0</v>
      </c>
      <c r="Z10" s="28">
        <f>IF(OR('勤務形態一覧_自動計算用'!Z10="a",'勤務形態一覧_自動計算用'!Z10="b",'勤務形態一覧_自動計算用'!Z10="c",'勤務形態一覧_自動計算用'!Z10="d",'勤務形態一覧_自動計算用'!Z10="e",'勤務形態一覧_自動計算用'!Z10="f",'勤務形態一覧_自動計算用'!Z10="g",'勤務形態一覧_自動計算用'!Z10="h",'勤務形態一覧_自動計算用'!Z10="I",'勤務形態一覧_自動計算用'!Z10="y"),VLOOKUP('勤務形態一覧_自動計算用'!Z10,'事前入力シート'!$C$22:$D$31,2),'勤務形態一覧_自動計算用'!Z10*60)</f>
        <v>0</v>
      </c>
      <c r="AA10" s="28">
        <f>IF(OR('勤務形態一覧_自動計算用'!AA10="a",'勤務形態一覧_自動計算用'!AA10="b",'勤務形態一覧_自動計算用'!AA10="c",'勤務形態一覧_自動計算用'!AA10="d",'勤務形態一覧_自動計算用'!AA10="e",'勤務形態一覧_自動計算用'!AA10="f",'勤務形態一覧_自動計算用'!AA10="g",'勤務形態一覧_自動計算用'!AA10="h",'勤務形態一覧_自動計算用'!AA10="I",'勤務形態一覧_自動計算用'!AA10="y"),VLOOKUP('勤務形態一覧_自動計算用'!AA10,'事前入力シート'!$C$22:$D$31,2),'勤務形態一覧_自動計算用'!AA10*60)</f>
        <v>0</v>
      </c>
      <c r="AB10" s="28">
        <f>IF(OR('勤務形態一覧_自動計算用'!AB10="a",'勤務形態一覧_自動計算用'!AB10="b",'勤務形態一覧_自動計算用'!AB10="c",'勤務形態一覧_自動計算用'!AB10="d",'勤務形態一覧_自動計算用'!AB10="e",'勤務形態一覧_自動計算用'!AB10="f",'勤務形態一覧_自動計算用'!AB10="g",'勤務形態一覧_自動計算用'!AB10="h",'勤務形態一覧_自動計算用'!AB10="I",'勤務形態一覧_自動計算用'!AB10="y"),VLOOKUP('勤務形態一覧_自動計算用'!AB10,'事前入力シート'!$C$22:$D$31,2),'勤務形態一覧_自動計算用'!AB10*60)</f>
        <v>0</v>
      </c>
      <c r="AC10" s="28">
        <f>IF(OR('勤務形態一覧_自動計算用'!AC10="a",'勤務形態一覧_自動計算用'!AC10="b",'勤務形態一覧_自動計算用'!AC10="c",'勤務形態一覧_自動計算用'!AC10="d",'勤務形態一覧_自動計算用'!AC10="e",'勤務形態一覧_自動計算用'!AC10="f",'勤務形態一覧_自動計算用'!AC10="g",'勤務形態一覧_自動計算用'!AC10="h",'勤務形態一覧_自動計算用'!AC10="I",'勤務形態一覧_自動計算用'!AC10="y"),VLOOKUP('勤務形態一覧_自動計算用'!AC10,'事前入力シート'!$C$22:$D$31,2),'勤務形態一覧_自動計算用'!AC10*60)</f>
        <v>0</v>
      </c>
      <c r="AD10" s="28">
        <f>IF(OR('勤務形態一覧_自動計算用'!AD10="a",'勤務形態一覧_自動計算用'!AD10="b",'勤務形態一覧_自動計算用'!AD10="c",'勤務形態一覧_自動計算用'!AD10="d",'勤務形態一覧_自動計算用'!AD10="e",'勤務形態一覧_自動計算用'!AD10="f",'勤務形態一覧_自動計算用'!AD10="g",'勤務形態一覧_自動計算用'!AD10="h",'勤務形態一覧_自動計算用'!AD10="I",'勤務形態一覧_自動計算用'!AD10="y"),VLOOKUP('勤務形態一覧_自動計算用'!AD10,'事前入力シート'!$C$22:$D$31,2),'勤務形態一覧_自動計算用'!AD10*60)</f>
        <v>0</v>
      </c>
      <c r="AE10" s="28">
        <f>IF(OR('勤務形態一覧_自動計算用'!AE10="a",'勤務形態一覧_自動計算用'!AE10="b",'勤務形態一覧_自動計算用'!AE10="c",'勤務形態一覧_自動計算用'!AE10="d",'勤務形態一覧_自動計算用'!AE10="e",'勤務形態一覧_自動計算用'!AE10="f",'勤務形態一覧_自動計算用'!AE10="g",'勤務形態一覧_自動計算用'!AE10="h",'勤務形態一覧_自動計算用'!AE10="I",'勤務形態一覧_自動計算用'!AE10="y"),VLOOKUP('勤務形態一覧_自動計算用'!AE10,'事前入力シート'!$C$22:$D$31,2),'勤務形態一覧_自動計算用'!AE10*60)</f>
        <v>0</v>
      </c>
      <c r="AF10" s="29">
        <f>IF(OR('勤務形態一覧_自動計算用'!AF10="a",'勤務形態一覧_自動計算用'!AF10="b",'勤務形態一覧_自動計算用'!AF10="c",'勤務形態一覧_自動計算用'!AF10="d",'勤務形態一覧_自動計算用'!AF10="e",'勤務形態一覧_自動計算用'!AF10="f",'勤務形態一覧_自動計算用'!AF10="g",'勤務形態一覧_自動計算用'!AF10="h",'勤務形態一覧_自動計算用'!AF10="I",'勤務形態一覧_自動計算用'!AF10="y"),VLOOKUP('勤務形態一覧_自動計算用'!AF10,'事前入力シート'!$C$22:$D$31,2),'勤務形態一覧_自動計算用'!AF10*60)</f>
        <v>0</v>
      </c>
      <c r="AG10" s="39">
        <f aca="true" t="shared" si="0" ref="AG10:AG28">SUM(E10:AF10)/60</f>
        <v>0</v>
      </c>
      <c r="AH10" s="40">
        <f aca="true" t="shared" si="1" ref="AH10:AH28">IF(AG10/4&gt;$AF$5,$AF$5,AG10/4)</f>
        <v>0</v>
      </c>
      <c r="AI10" s="40" t="e">
        <f aca="true" t="shared" si="2" ref="AI10:AI28">ROUNDDOWN(AH10/$AF$5,1)</f>
        <v>#DIV/0!</v>
      </c>
    </row>
    <row r="11" spans="1:35" ht="18" customHeight="1">
      <c r="A11" s="23"/>
      <c r="B11" s="24"/>
      <c r="C11" s="150"/>
      <c r="D11" s="150"/>
      <c r="E11" s="28">
        <f>IF(OR('勤務形態一覧_自動計算用'!E11="a",'勤務形態一覧_自動計算用'!E11="b",'勤務形態一覧_自動計算用'!E11="c",'勤務形態一覧_自動計算用'!E11="d",'勤務形態一覧_自動計算用'!E11="e",'勤務形態一覧_自動計算用'!E11="f",'勤務形態一覧_自動計算用'!E11="g",'勤務形態一覧_自動計算用'!E11="h",'勤務形態一覧_自動計算用'!E11="I",'勤務形態一覧_自動計算用'!E11="y"),VLOOKUP('勤務形態一覧_自動計算用'!E11,'事前入力シート'!$C$22:$D$31,2),'勤務形態一覧_自動計算用'!E11*60)</f>
        <v>0</v>
      </c>
      <c r="F11" s="28">
        <f>IF(OR('勤務形態一覧_自動計算用'!F11="a",'勤務形態一覧_自動計算用'!F11="b",'勤務形態一覧_自動計算用'!F11="c",'勤務形態一覧_自動計算用'!F11="d",'勤務形態一覧_自動計算用'!F11="e",'勤務形態一覧_自動計算用'!F11="f",'勤務形態一覧_自動計算用'!F11="g",'勤務形態一覧_自動計算用'!F11="h",'勤務形態一覧_自動計算用'!F11="I",'勤務形態一覧_自動計算用'!F11="y"),VLOOKUP('勤務形態一覧_自動計算用'!F11,'事前入力シート'!$C$22:$D$31,2),'勤務形態一覧_自動計算用'!F11*60)</f>
        <v>0</v>
      </c>
      <c r="G11" s="28">
        <f>IF(OR('勤務形態一覧_自動計算用'!G11="a",'勤務形態一覧_自動計算用'!G11="b",'勤務形態一覧_自動計算用'!G11="c",'勤務形態一覧_自動計算用'!G11="d",'勤務形態一覧_自動計算用'!G11="e",'勤務形態一覧_自動計算用'!G11="f",'勤務形態一覧_自動計算用'!G11="g",'勤務形態一覧_自動計算用'!G11="h",'勤務形態一覧_自動計算用'!G11="I",'勤務形態一覧_自動計算用'!G11="y"),VLOOKUP('勤務形態一覧_自動計算用'!G11,'事前入力シート'!$C$22:$D$31,2),'勤務形態一覧_自動計算用'!G11*60)</f>
        <v>0</v>
      </c>
      <c r="H11" s="28">
        <f>IF(OR('勤務形態一覧_自動計算用'!H11="a",'勤務形態一覧_自動計算用'!H11="b",'勤務形態一覧_自動計算用'!H11="c",'勤務形態一覧_自動計算用'!H11="d",'勤務形態一覧_自動計算用'!H11="e",'勤務形態一覧_自動計算用'!H11="f",'勤務形態一覧_自動計算用'!H11="g",'勤務形態一覧_自動計算用'!H11="h",'勤務形態一覧_自動計算用'!H11="I",'勤務形態一覧_自動計算用'!H11="y"),VLOOKUP('勤務形態一覧_自動計算用'!H11,'事前入力シート'!$C$22:$D$31,2),'勤務形態一覧_自動計算用'!H11*60)</f>
        <v>0</v>
      </c>
      <c r="I11" s="28">
        <f>IF(OR('勤務形態一覧_自動計算用'!I11="a",'勤務形態一覧_自動計算用'!I11="b",'勤務形態一覧_自動計算用'!I11="c",'勤務形態一覧_自動計算用'!I11="d",'勤務形態一覧_自動計算用'!I11="e",'勤務形態一覧_自動計算用'!I11="f",'勤務形態一覧_自動計算用'!I11="g",'勤務形態一覧_自動計算用'!I11="h",'勤務形態一覧_自動計算用'!I11="I",'勤務形態一覧_自動計算用'!I11="y"),VLOOKUP('勤務形態一覧_自動計算用'!I11,'事前入力シート'!$C$22:$D$31,2),'勤務形態一覧_自動計算用'!I11*60)</f>
        <v>0</v>
      </c>
      <c r="J11" s="28">
        <f>IF(OR('勤務形態一覧_自動計算用'!J11="a",'勤務形態一覧_自動計算用'!J11="b",'勤務形態一覧_自動計算用'!J11="c",'勤務形態一覧_自動計算用'!J11="d",'勤務形態一覧_自動計算用'!J11="e",'勤務形態一覧_自動計算用'!J11="f",'勤務形態一覧_自動計算用'!J11="g",'勤務形態一覧_自動計算用'!J11="h",'勤務形態一覧_自動計算用'!J11="I",'勤務形態一覧_自動計算用'!J11="y"),VLOOKUP('勤務形態一覧_自動計算用'!J11,'事前入力シート'!$C$22:$D$31,2),'勤務形態一覧_自動計算用'!J11*60)</f>
        <v>0</v>
      </c>
      <c r="K11" s="28">
        <f>IF(OR('勤務形態一覧_自動計算用'!K11="a",'勤務形態一覧_自動計算用'!K11="b",'勤務形態一覧_自動計算用'!K11="c",'勤務形態一覧_自動計算用'!K11="d",'勤務形態一覧_自動計算用'!K11="e",'勤務形態一覧_自動計算用'!K11="f",'勤務形態一覧_自動計算用'!K11="g",'勤務形態一覧_自動計算用'!K11="h",'勤務形態一覧_自動計算用'!K11="I",'勤務形態一覧_自動計算用'!K11="y"),VLOOKUP('勤務形態一覧_自動計算用'!K11,'事前入力シート'!$C$22:$D$31,2),'勤務形態一覧_自動計算用'!K11*60)</f>
        <v>0</v>
      </c>
      <c r="L11" s="28">
        <f>IF(OR('勤務形態一覧_自動計算用'!L11="a",'勤務形態一覧_自動計算用'!L11="b",'勤務形態一覧_自動計算用'!L11="c",'勤務形態一覧_自動計算用'!L11="d",'勤務形態一覧_自動計算用'!L11="e",'勤務形態一覧_自動計算用'!L11="f",'勤務形態一覧_自動計算用'!L11="g",'勤務形態一覧_自動計算用'!L11="h",'勤務形態一覧_自動計算用'!L11="I",'勤務形態一覧_自動計算用'!L11="y"),VLOOKUP('勤務形態一覧_自動計算用'!L11,'事前入力シート'!$C$22:$D$31,2),'勤務形態一覧_自動計算用'!L11*60)</f>
        <v>0</v>
      </c>
      <c r="M11" s="28">
        <f>IF(OR('勤務形態一覧_自動計算用'!M11="a",'勤務形態一覧_自動計算用'!M11="b",'勤務形態一覧_自動計算用'!M11="c",'勤務形態一覧_自動計算用'!M11="d",'勤務形態一覧_自動計算用'!M11="e",'勤務形態一覧_自動計算用'!M11="f",'勤務形態一覧_自動計算用'!M11="g",'勤務形態一覧_自動計算用'!M11="h",'勤務形態一覧_自動計算用'!M11="I",'勤務形態一覧_自動計算用'!M11="y"),VLOOKUP('勤務形態一覧_自動計算用'!M11,'事前入力シート'!$C$22:$D$31,2),'勤務形態一覧_自動計算用'!M11*60)</f>
        <v>0</v>
      </c>
      <c r="N11" s="28">
        <f>IF(OR('勤務形態一覧_自動計算用'!N11="a",'勤務形態一覧_自動計算用'!N11="b",'勤務形態一覧_自動計算用'!N11="c",'勤務形態一覧_自動計算用'!N11="d",'勤務形態一覧_自動計算用'!N11="e",'勤務形態一覧_自動計算用'!N11="f",'勤務形態一覧_自動計算用'!N11="g",'勤務形態一覧_自動計算用'!N11="h",'勤務形態一覧_自動計算用'!N11="I",'勤務形態一覧_自動計算用'!N11="y"),VLOOKUP('勤務形態一覧_自動計算用'!N11,'事前入力シート'!$C$22:$D$31,2),'勤務形態一覧_自動計算用'!N11*60)</f>
        <v>0</v>
      </c>
      <c r="O11" s="28">
        <f>IF(OR('勤務形態一覧_自動計算用'!O11="a",'勤務形態一覧_自動計算用'!O11="b",'勤務形態一覧_自動計算用'!O11="c",'勤務形態一覧_自動計算用'!O11="d",'勤務形態一覧_自動計算用'!O11="e",'勤務形態一覧_自動計算用'!O11="f",'勤務形態一覧_自動計算用'!O11="g",'勤務形態一覧_自動計算用'!O11="h",'勤務形態一覧_自動計算用'!O11="I",'勤務形態一覧_自動計算用'!O11="y"),VLOOKUP('勤務形態一覧_自動計算用'!O11,'事前入力シート'!$C$22:$D$31,2),'勤務形態一覧_自動計算用'!O11*60)</f>
        <v>0</v>
      </c>
      <c r="P11" s="28">
        <f>IF(OR('勤務形態一覧_自動計算用'!P11="a",'勤務形態一覧_自動計算用'!P11="b",'勤務形態一覧_自動計算用'!P11="c",'勤務形態一覧_自動計算用'!P11="d",'勤務形態一覧_自動計算用'!P11="e",'勤務形態一覧_自動計算用'!P11="f",'勤務形態一覧_自動計算用'!P11="g",'勤務形態一覧_自動計算用'!P11="h",'勤務形態一覧_自動計算用'!P11="I",'勤務形態一覧_自動計算用'!P11="y"),VLOOKUP('勤務形態一覧_自動計算用'!P11,'事前入力シート'!$C$22:$D$31,2),'勤務形態一覧_自動計算用'!P11*60)</f>
        <v>0</v>
      </c>
      <c r="Q11" s="28">
        <f>IF(OR('勤務形態一覧_自動計算用'!Q11="a",'勤務形態一覧_自動計算用'!Q11="b",'勤務形態一覧_自動計算用'!Q11="c",'勤務形態一覧_自動計算用'!Q11="d",'勤務形態一覧_自動計算用'!Q11="e",'勤務形態一覧_自動計算用'!Q11="f",'勤務形態一覧_自動計算用'!Q11="g",'勤務形態一覧_自動計算用'!Q11="h",'勤務形態一覧_自動計算用'!Q11="I",'勤務形態一覧_自動計算用'!Q11="y"),VLOOKUP('勤務形態一覧_自動計算用'!Q11,'事前入力シート'!$C$22:$D$31,2),'勤務形態一覧_自動計算用'!Q11*60)</f>
        <v>0</v>
      </c>
      <c r="R11" s="28">
        <f>IF(OR('勤務形態一覧_自動計算用'!R11="a",'勤務形態一覧_自動計算用'!R11="b",'勤務形態一覧_自動計算用'!R11="c",'勤務形態一覧_自動計算用'!R11="d",'勤務形態一覧_自動計算用'!R11="e",'勤務形態一覧_自動計算用'!R11="f",'勤務形態一覧_自動計算用'!R11="g",'勤務形態一覧_自動計算用'!R11="h",'勤務形態一覧_自動計算用'!R11="I",'勤務形態一覧_自動計算用'!R11="y"),VLOOKUP('勤務形態一覧_自動計算用'!R11,'事前入力シート'!$C$22:$D$31,2),'勤務形態一覧_自動計算用'!R11*60)</f>
        <v>0</v>
      </c>
      <c r="S11" s="28">
        <f>IF(OR('勤務形態一覧_自動計算用'!S11="a",'勤務形態一覧_自動計算用'!S11="b",'勤務形態一覧_自動計算用'!S11="c",'勤務形態一覧_自動計算用'!S11="d",'勤務形態一覧_自動計算用'!S11="e",'勤務形態一覧_自動計算用'!S11="f",'勤務形態一覧_自動計算用'!S11="g",'勤務形態一覧_自動計算用'!S11="h",'勤務形態一覧_自動計算用'!S11="I",'勤務形態一覧_自動計算用'!S11="y"),VLOOKUP('勤務形態一覧_自動計算用'!S11,'事前入力シート'!$C$22:$D$31,2),'勤務形態一覧_自動計算用'!S11*60)</f>
        <v>0</v>
      </c>
      <c r="T11" s="28">
        <f>IF(OR('勤務形態一覧_自動計算用'!T11="a",'勤務形態一覧_自動計算用'!T11="b",'勤務形態一覧_自動計算用'!T11="c",'勤務形態一覧_自動計算用'!T11="d",'勤務形態一覧_自動計算用'!T11="e",'勤務形態一覧_自動計算用'!T11="f",'勤務形態一覧_自動計算用'!T11="g",'勤務形態一覧_自動計算用'!T11="h",'勤務形態一覧_自動計算用'!T11="I",'勤務形態一覧_自動計算用'!T11="y"),VLOOKUP('勤務形態一覧_自動計算用'!T11,'事前入力シート'!$C$22:$D$31,2),'勤務形態一覧_自動計算用'!T11*60)</f>
        <v>0</v>
      </c>
      <c r="U11" s="28">
        <f>IF(OR('勤務形態一覧_自動計算用'!U11="a",'勤務形態一覧_自動計算用'!U11="b",'勤務形態一覧_自動計算用'!U11="c",'勤務形態一覧_自動計算用'!U11="d",'勤務形態一覧_自動計算用'!U11="e",'勤務形態一覧_自動計算用'!U11="f",'勤務形態一覧_自動計算用'!U11="g",'勤務形態一覧_自動計算用'!U11="h",'勤務形態一覧_自動計算用'!U11="I",'勤務形態一覧_自動計算用'!U11="y"),VLOOKUP('勤務形態一覧_自動計算用'!U11,'事前入力シート'!$C$22:$D$31,2),'勤務形態一覧_自動計算用'!U11*60)</f>
        <v>0</v>
      </c>
      <c r="V11" s="28">
        <f>IF(OR('勤務形態一覧_自動計算用'!V11="a",'勤務形態一覧_自動計算用'!V11="b",'勤務形態一覧_自動計算用'!V11="c",'勤務形態一覧_自動計算用'!V11="d",'勤務形態一覧_自動計算用'!V11="e",'勤務形態一覧_自動計算用'!V11="f",'勤務形態一覧_自動計算用'!V11="g",'勤務形態一覧_自動計算用'!V11="h",'勤務形態一覧_自動計算用'!V11="I",'勤務形態一覧_自動計算用'!V11="y"),VLOOKUP('勤務形態一覧_自動計算用'!V11,'事前入力シート'!$C$22:$D$31,2),'勤務形態一覧_自動計算用'!V11*60)</f>
        <v>0</v>
      </c>
      <c r="W11" s="28">
        <f>IF(OR('勤務形態一覧_自動計算用'!W11="a",'勤務形態一覧_自動計算用'!W11="b",'勤務形態一覧_自動計算用'!W11="c",'勤務形態一覧_自動計算用'!W11="d",'勤務形態一覧_自動計算用'!W11="e",'勤務形態一覧_自動計算用'!W11="f",'勤務形態一覧_自動計算用'!W11="g",'勤務形態一覧_自動計算用'!W11="h",'勤務形態一覧_自動計算用'!W11="I",'勤務形態一覧_自動計算用'!W11="y"),VLOOKUP('勤務形態一覧_自動計算用'!W11,'事前入力シート'!$C$22:$D$31,2),'勤務形態一覧_自動計算用'!W11*60)</f>
        <v>0</v>
      </c>
      <c r="X11" s="28">
        <f>IF(OR('勤務形態一覧_自動計算用'!X11="a",'勤務形態一覧_自動計算用'!X11="b",'勤務形態一覧_自動計算用'!X11="c",'勤務形態一覧_自動計算用'!X11="d",'勤務形態一覧_自動計算用'!X11="e",'勤務形態一覧_自動計算用'!X11="f",'勤務形態一覧_自動計算用'!X11="g",'勤務形態一覧_自動計算用'!X11="h",'勤務形態一覧_自動計算用'!X11="I",'勤務形態一覧_自動計算用'!X11="y"),VLOOKUP('勤務形態一覧_自動計算用'!X11,'事前入力シート'!$C$22:$D$31,2),'勤務形態一覧_自動計算用'!X11*60)</f>
        <v>0</v>
      </c>
      <c r="Y11" s="28">
        <f>IF(OR('勤務形態一覧_自動計算用'!Y11="a",'勤務形態一覧_自動計算用'!Y11="b",'勤務形態一覧_自動計算用'!Y11="c",'勤務形態一覧_自動計算用'!Y11="d",'勤務形態一覧_自動計算用'!Y11="e",'勤務形態一覧_自動計算用'!Y11="f",'勤務形態一覧_自動計算用'!Y11="g",'勤務形態一覧_自動計算用'!Y11="h",'勤務形態一覧_自動計算用'!Y11="I",'勤務形態一覧_自動計算用'!Y11="y"),VLOOKUP('勤務形態一覧_自動計算用'!Y11,'事前入力シート'!$C$22:$D$31,2),'勤務形態一覧_自動計算用'!Y11*60)</f>
        <v>0</v>
      </c>
      <c r="Z11" s="28">
        <f>IF(OR('勤務形態一覧_自動計算用'!Z11="a",'勤務形態一覧_自動計算用'!Z11="b",'勤務形態一覧_自動計算用'!Z11="c",'勤務形態一覧_自動計算用'!Z11="d",'勤務形態一覧_自動計算用'!Z11="e",'勤務形態一覧_自動計算用'!Z11="f",'勤務形態一覧_自動計算用'!Z11="g",'勤務形態一覧_自動計算用'!Z11="h",'勤務形態一覧_自動計算用'!Z11="I",'勤務形態一覧_自動計算用'!Z11="y"),VLOOKUP('勤務形態一覧_自動計算用'!Z11,'事前入力シート'!$C$22:$D$31,2),'勤務形態一覧_自動計算用'!Z11*60)</f>
        <v>0</v>
      </c>
      <c r="AA11" s="28">
        <f>IF(OR('勤務形態一覧_自動計算用'!AA11="a",'勤務形態一覧_自動計算用'!AA11="b",'勤務形態一覧_自動計算用'!AA11="c",'勤務形態一覧_自動計算用'!AA11="d",'勤務形態一覧_自動計算用'!AA11="e",'勤務形態一覧_自動計算用'!AA11="f",'勤務形態一覧_自動計算用'!AA11="g",'勤務形態一覧_自動計算用'!AA11="h",'勤務形態一覧_自動計算用'!AA11="I",'勤務形態一覧_自動計算用'!AA11="y"),VLOOKUP('勤務形態一覧_自動計算用'!AA11,'事前入力シート'!$C$22:$D$31,2),'勤務形態一覧_自動計算用'!AA11*60)</f>
        <v>0</v>
      </c>
      <c r="AB11" s="28">
        <f>IF(OR('勤務形態一覧_自動計算用'!AB11="a",'勤務形態一覧_自動計算用'!AB11="b",'勤務形態一覧_自動計算用'!AB11="c",'勤務形態一覧_自動計算用'!AB11="d",'勤務形態一覧_自動計算用'!AB11="e",'勤務形態一覧_自動計算用'!AB11="f",'勤務形態一覧_自動計算用'!AB11="g",'勤務形態一覧_自動計算用'!AB11="h",'勤務形態一覧_自動計算用'!AB11="I",'勤務形態一覧_自動計算用'!AB11="y"),VLOOKUP('勤務形態一覧_自動計算用'!AB11,'事前入力シート'!$C$22:$D$31,2),'勤務形態一覧_自動計算用'!AB11*60)</f>
        <v>0</v>
      </c>
      <c r="AC11" s="28">
        <f>IF(OR('勤務形態一覧_自動計算用'!AC11="a",'勤務形態一覧_自動計算用'!AC11="b",'勤務形態一覧_自動計算用'!AC11="c",'勤務形態一覧_自動計算用'!AC11="d",'勤務形態一覧_自動計算用'!AC11="e",'勤務形態一覧_自動計算用'!AC11="f",'勤務形態一覧_自動計算用'!AC11="g",'勤務形態一覧_自動計算用'!AC11="h",'勤務形態一覧_自動計算用'!AC11="I",'勤務形態一覧_自動計算用'!AC11="y"),VLOOKUP('勤務形態一覧_自動計算用'!AC11,'事前入力シート'!$C$22:$D$31,2),'勤務形態一覧_自動計算用'!AC11*60)</f>
        <v>0</v>
      </c>
      <c r="AD11" s="28">
        <f>IF(OR('勤務形態一覧_自動計算用'!AD11="a",'勤務形態一覧_自動計算用'!AD11="b",'勤務形態一覧_自動計算用'!AD11="c",'勤務形態一覧_自動計算用'!AD11="d",'勤務形態一覧_自動計算用'!AD11="e",'勤務形態一覧_自動計算用'!AD11="f",'勤務形態一覧_自動計算用'!AD11="g",'勤務形態一覧_自動計算用'!AD11="h",'勤務形態一覧_自動計算用'!AD11="I",'勤務形態一覧_自動計算用'!AD11="y"),VLOOKUP('勤務形態一覧_自動計算用'!AD11,'事前入力シート'!$C$22:$D$31,2),'勤務形態一覧_自動計算用'!AD11*60)</f>
        <v>0</v>
      </c>
      <c r="AE11" s="28">
        <f>IF(OR('勤務形態一覧_自動計算用'!AE11="a",'勤務形態一覧_自動計算用'!AE11="b",'勤務形態一覧_自動計算用'!AE11="c",'勤務形態一覧_自動計算用'!AE11="d",'勤務形態一覧_自動計算用'!AE11="e",'勤務形態一覧_自動計算用'!AE11="f",'勤務形態一覧_自動計算用'!AE11="g",'勤務形態一覧_自動計算用'!AE11="h",'勤務形態一覧_自動計算用'!AE11="I",'勤務形態一覧_自動計算用'!AE11="y"),VLOOKUP('勤務形態一覧_自動計算用'!AE11,'事前入力シート'!$C$22:$D$31,2),'勤務形態一覧_自動計算用'!AE11*60)</f>
        <v>0</v>
      </c>
      <c r="AF11" s="29">
        <f>IF(OR('勤務形態一覧_自動計算用'!AF11="a",'勤務形態一覧_自動計算用'!AF11="b",'勤務形態一覧_自動計算用'!AF11="c",'勤務形態一覧_自動計算用'!AF11="d",'勤務形態一覧_自動計算用'!AF11="e",'勤務形態一覧_自動計算用'!AF11="f",'勤務形態一覧_自動計算用'!AF11="g",'勤務形態一覧_自動計算用'!AF11="h",'勤務形態一覧_自動計算用'!AF11="I",'勤務形態一覧_自動計算用'!AF11="y"),VLOOKUP('勤務形態一覧_自動計算用'!AF11,'事前入力シート'!$C$22:$D$31,2),'勤務形態一覧_自動計算用'!AF11*60)</f>
        <v>0</v>
      </c>
      <c r="AG11" s="39">
        <f t="shared" si="0"/>
        <v>0</v>
      </c>
      <c r="AH11" s="40">
        <f t="shared" si="1"/>
        <v>0</v>
      </c>
      <c r="AI11" s="40" t="e">
        <f t="shared" si="2"/>
        <v>#DIV/0!</v>
      </c>
    </row>
    <row r="12" spans="1:35" ht="18" customHeight="1">
      <c r="A12" s="23"/>
      <c r="B12" s="24"/>
      <c r="C12" s="150"/>
      <c r="D12" s="150"/>
      <c r="E12" s="28">
        <f>IF(OR('勤務形態一覧_自動計算用'!E12="a",'勤務形態一覧_自動計算用'!E12="b",'勤務形態一覧_自動計算用'!E12="c",'勤務形態一覧_自動計算用'!E12="d",'勤務形態一覧_自動計算用'!E12="e",'勤務形態一覧_自動計算用'!E12="f",'勤務形態一覧_自動計算用'!E12="g",'勤務形態一覧_自動計算用'!E12="h",'勤務形態一覧_自動計算用'!E12="I",'勤務形態一覧_自動計算用'!E12="y"),VLOOKUP('勤務形態一覧_自動計算用'!E12,'事前入力シート'!$C$22:$D$31,2),'勤務形態一覧_自動計算用'!E12*60)</f>
        <v>0</v>
      </c>
      <c r="F12" s="28">
        <f>IF(OR('勤務形態一覧_自動計算用'!F12="a",'勤務形態一覧_自動計算用'!F12="b",'勤務形態一覧_自動計算用'!F12="c",'勤務形態一覧_自動計算用'!F12="d",'勤務形態一覧_自動計算用'!F12="e",'勤務形態一覧_自動計算用'!F12="f",'勤務形態一覧_自動計算用'!F12="g",'勤務形態一覧_自動計算用'!F12="h",'勤務形態一覧_自動計算用'!F12="I",'勤務形態一覧_自動計算用'!F12="y"),VLOOKUP('勤務形態一覧_自動計算用'!F12,'事前入力シート'!$C$22:$D$31,2),'勤務形態一覧_自動計算用'!F12*60)</f>
        <v>0</v>
      </c>
      <c r="G12" s="28">
        <f>IF(OR('勤務形態一覧_自動計算用'!G12="a",'勤務形態一覧_自動計算用'!G12="b",'勤務形態一覧_自動計算用'!G12="c",'勤務形態一覧_自動計算用'!G12="d",'勤務形態一覧_自動計算用'!G12="e",'勤務形態一覧_自動計算用'!G12="f",'勤務形態一覧_自動計算用'!G12="g",'勤務形態一覧_自動計算用'!G12="h",'勤務形態一覧_自動計算用'!G12="I",'勤務形態一覧_自動計算用'!G12="y"),VLOOKUP('勤務形態一覧_自動計算用'!G12,'事前入力シート'!$C$22:$D$31,2),'勤務形態一覧_自動計算用'!G12*60)</f>
        <v>0</v>
      </c>
      <c r="H12" s="28">
        <f>IF(OR('勤務形態一覧_自動計算用'!H12="a",'勤務形態一覧_自動計算用'!H12="b",'勤務形態一覧_自動計算用'!H12="c",'勤務形態一覧_自動計算用'!H12="d",'勤務形態一覧_自動計算用'!H12="e",'勤務形態一覧_自動計算用'!H12="f",'勤務形態一覧_自動計算用'!H12="g",'勤務形態一覧_自動計算用'!H12="h",'勤務形態一覧_自動計算用'!H12="I",'勤務形態一覧_自動計算用'!H12="y"),VLOOKUP('勤務形態一覧_自動計算用'!H12,'事前入力シート'!$C$22:$D$31,2),'勤務形態一覧_自動計算用'!H12*60)</f>
        <v>0</v>
      </c>
      <c r="I12" s="28">
        <f>IF(OR('勤務形態一覧_自動計算用'!I12="a",'勤務形態一覧_自動計算用'!I12="b",'勤務形態一覧_自動計算用'!I12="c",'勤務形態一覧_自動計算用'!I12="d",'勤務形態一覧_自動計算用'!I12="e",'勤務形態一覧_自動計算用'!I12="f",'勤務形態一覧_自動計算用'!I12="g",'勤務形態一覧_自動計算用'!I12="h",'勤務形態一覧_自動計算用'!I12="I",'勤務形態一覧_自動計算用'!I12="y"),VLOOKUP('勤務形態一覧_自動計算用'!I12,'事前入力シート'!$C$22:$D$31,2),'勤務形態一覧_自動計算用'!I12*60)</f>
        <v>0</v>
      </c>
      <c r="J12" s="28">
        <f>IF(OR('勤務形態一覧_自動計算用'!J12="a",'勤務形態一覧_自動計算用'!J12="b",'勤務形態一覧_自動計算用'!J12="c",'勤務形態一覧_自動計算用'!J12="d",'勤務形態一覧_自動計算用'!J12="e",'勤務形態一覧_自動計算用'!J12="f",'勤務形態一覧_自動計算用'!J12="g",'勤務形態一覧_自動計算用'!J12="h",'勤務形態一覧_自動計算用'!J12="I",'勤務形態一覧_自動計算用'!J12="y"),VLOOKUP('勤務形態一覧_自動計算用'!J12,'事前入力シート'!$C$22:$D$31,2),'勤務形態一覧_自動計算用'!J12*60)</f>
        <v>0</v>
      </c>
      <c r="K12" s="28">
        <f>IF(OR('勤務形態一覧_自動計算用'!K12="a",'勤務形態一覧_自動計算用'!K12="b",'勤務形態一覧_自動計算用'!K12="c",'勤務形態一覧_自動計算用'!K12="d",'勤務形態一覧_自動計算用'!K12="e",'勤務形態一覧_自動計算用'!K12="f",'勤務形態一覧_自動計算用'!K12="g",'勤務形態一覧_自動計算用'!K12="h",'勤務形態一覧_自動計算用'!K12="I",'勤務形態一覧_自動計算用'!K12="y"),VLOOKUP('勤務形態一覧_自動計算用'!K12,'事前入力シート'!$C$22:$D$31,2),'勤務形態一覧_自動計算用'!K12*60)</f>
        <v>0</v>
      </c>
      <c r="L12" s="28">
        <f>IF(OR('勤務形態一覧_自動計算用'!L12="a",'勤務形態一覧_自動計算用'!L12="b",'勤務形態一覧_自動計算用'!L12="c",'勤務形態一覧_自動計算用'!L12="d",'勤務形態一覧_自動計算用'!L12="e",'勤務形態一覧_自動計算用'!L12="f",'勤務形態一覧_自動計算用'!L12="g",'勤務形態一覧_自動計算用'!L12="h",'勤務形態一覧_自動計算用'!L12="I",'勤務形態一覧_自動計算用'!L12="y"),VLOOKUP('勤務形態一覧_自動計算用'!L12,'事前入力シート'!$C$22:$D$31,2),'勤務形態一覧_自動計算用'!L12*60)</f>
        <v>0</v>
      </c>
      <c r="M12" s="28">
        <f>IF(OR('勤務形態一覧_自動計算用'!M12="a",'勤務形態一覧_自動計算用'!M12="b",'勤務形態一覧_自動計算用'!M12="c",'勤務形態一覧_自動計算用'!M12="d",'勤務形態一覧_自動計算用'!M12="e",'勤務形態一覧_自動計算用'!M12="f",'勤務形態一覧_自動計算用'!M12="g",'勤務形態一覧_自動計算用'!M12="h",'勤務形態一覧_自動計算用'!M12="I",'勤務形態一覧_自動計算用'!M12="y"),VLOOKUP('勤務形態一覧_自動計算用'!M12,'事前入力シート'!$C$22:$D$31,2),'勤務形態一覧_自動計算用'!M12*60)</f>
        <v>0</v>
      </c>
      <c r="N12" s="28">
        <f>IF(OR('勤務形態一覧_自動計算用'!N12="a",'勤務形態一覧_自動計算用'!N12="b",'勤務形態一覧_自動計算用'!N12="c",'勤務形態一覧_自動計算用'!N12="d",'勤務形態一覧_自動計算用'!N12="e",'勤務形態一覧_自動計算用'!N12="f",'勤務形態一覧_自動計算用'!N12="g",'勤務形態一覧_自動計算用'!N12="h",'勤務形態一覧_自動計算用'!N12="I",'勤務形態一覧_自動計算用'!N12="y"),VLOOKUP('勤務形態一覧_自動計算用'!N12,'事前入力シート'!$C$22:$D$31,2),'勤務形態一覧_自動計算用'!N12*60)</f>
        <v>0</v>
      </c>
      <c r="O12" s="28">
        <f>IF(OR('勤務形態一覧_自動計算用'!O12="a",'勤務形態一覧_自動計算用'!O12="b",'勤務形態一覧_自動計算用'!O12="c",'勤務形態一覧_自動計算用'!O12="d",'勤務形態一覧_自動計算用'!O12="e",'勤務形態一覧_自動計算用'!O12="f",'勤務形態一覧_自動計算用'!O12="g",'勤務形態一覧_自動計算用'!O12="h",'勤務形態一覧_自動計算用'!O12="I",'勤務形態一覧_自動計算用'!O12="y"),VLOOKUP('勤務形態一覧_自動計算用'!O12,'事前入力シート'!$C$22:$D$31,2),'勤務形態一覧_自動計算用'!O12*60)</f>
        <v>0</v>
      </c>
      <c r="P12" s="28">
        <f>IF(OR('勤務形態一覧_自動計算用'!P12="a",'勤務形態一覧_自動計算用'!P12="b",'勤務形態一覧_自動計算用'!P12="c",'勤務形態一覧_自動計算用'!P12="d",'勤務形態一覧_自動計算用'!P12="e",'勤務形態一覧_自動計算用'!P12="f",'勤務形態一覧_自動計算用'!P12="g",'勤務形態一覧_自動計算用'!P12="h",'勤務形態一覧_自動計算用'!P12="I",'勤務形態一覧_自動計算用'!P12="y"),VLOOKUP('勤務形態一覧_自動計算用'!P12,'事前入力シート'!$C$22:$D$31,2),'勤務形態一覧_自動計算用'!P12*60)</f>
        <v>0</v>
      </c>
      <c r="Q12" s="28">
        <f>IF(OR('勤務形態一覧_自動計算用'!Q12="a",'勤務形態一覧_自動計算用'!Q12="b",'勤務形態一覧_自動計算用'!Q12="c",'勤務形態一覧_自動計算用'!Q12="d",'勤務形態一覧_自動計算用'!Q12="e",'勤務形態一覧_自動計算用'!Q12="f",'勤務形態一覧_自動計算用'!Q12="g",'勤務形態一覧_自動計算用'!Q12="h",'勤務形態一覧_自動計算用'!Q12="I",'勤務形態一覧_自動計算用'!Q12="y"),VLOOKUP('勤務形態一覧_自動計算用'!Q12,'事前入力シート'!$C$22:$D$31,2),'勤務形態一覧_自動計算用'!Q12*60)</f>
        <v>0</v>
      </c>
      <c r="R12" s="28">
        <f>IF(OR('勤務形態一覧_自動計算用'!R12="a",'勤務形態一覧_自動計算用'!R12="b",'勤務形態一覧_自動計算用'!R12="c",'勤務形態一覧_自動計算用'!R12="d",'勤務形態一覧_自動計算用'!R12="e",'勤務形態一覧_自動計算用'!R12="f",'勤務形態一覧_自動計算用'!R12="g",'勤務形態一覧_自動計算用'!R12="h",'勤務形態一覧_自動計算用'!R12="I",'勤務形態一覧_自動計算用'!R12="y"),VLOOKUP('勤務形態一覧_自動計算用'!R12,'事前入力シート'!$C$22:$D$31,2),'勤務形態一覧_自動計算用'!R12*60)</f>
        <v>0</v>
      </c>
      <c r="S12" s="28">
        <f>IF(OR('勤務形態一覧_自動計算用'!S12="a",'勤務形態一覧_自動計算用'!S12="b",'勤務形態一覧_自動計算用'!S12="c",'勤務形態一覧_自動計算用'!S12="d",'勤務形態一覧_自動計算用'!S12="e",'勤務形態一覧_自動計算用'!S12="f",'勤務形態一覧_自動計算用'!S12="g",'勤務形態一覧_自動計算用'!S12="h",'勤務形態一覧_自動計算用'!S12="I",'勤務形態一覧_自動計算用'!S12="y"),VLOOKUP('勤務形態一覧_自動計算用'!S12,'事前入力シート'!$C$22:$D$31,2),'勤務形態一覧_自動計算用'!S12*60)</f>
        <v>0</v>
      </c>
      <c r="T12" s="28">
        <f>IF(OR('勤務形態一覧_自動計算用'!T12="a",'勤務形態一覧_自動計算用'!T12="b",'勤務形態一覧_自動計算用'!T12="c",'勤務形態一覧_自動計算用'!T12="d",'勤務形態一覧_自動計算用'!T12="e",'勤務形態一覧_自動計算用'!T12="f",'勤務形態一覧_自動計算用'!T12="g",'勤務形態一覧_自動計算用'!T12="h",'勤務形態一覧_自動計算用'!T12="I",'勤務形態一覧_自動計算用'!T12="y"),VLOOKUP('勤務形態一覧_自動計算用'!T12,'事前入力シート'!$C$22:$D$31,2),'勤務形態一覧_自動計算用'!T12*60)</f>
        <v>0</v>
      </c>
      <c r="U12" s="28">
        <f>IF(OR('勤務形態一覧_自動計算用'!U12="a",'勤務形態一覧_自動計算用'!U12="b",'勤務形態一覧_自動計算用'!U12="c",'勤務形態一覧_自動計算用'!U12="d",'勤務形態一覧_自動計算用'!U12="e",'勤務形態一覧_自動計算用'!U12="f",'勤務形態一覧_自動計算用'!U12="g",'勤務形態一覧_自動計算用'!U12="h",'勤務形態一覧_自動計算用'!U12="I",'勤務形態一覧_自動計算用'!U12="y"),VLOOKUP('勤務形態一覧_自動計算用'!U12,'事前入力シート'!$C$22:$D$31,2),'勤務形態一覧_自動計算用'!U12*60)</f>
        <v>0</v>
      </c>
      <c r="V12" s="28">
        <f>IF(OR('勤務形態一覧_自動計算用'!V12="a",'勤務形態一覧_自動計算用'!V12="b",'勤務形態一覧_自動計算用'!V12="c",'勤務形態一覧_自動計算用'!V12="d",'勤務形態一覧_自動計算用'!V12="e",'勤務形態一覧_自動計算用'!V12="f",'勤務形態一覧_自動計算用'!V12="g",'勤務形態一覧_自動計算用'!V12="h",'勤務形態一覧_自動計算用'!V12="I",'勤務形態一覧_自動計算用'!V12="y"),VLOOKUP('勤務形態一覧_自動計算用'!V12,'事前入力シート'!$C$22:$D$31,2),'勤務形態一覧_自動計算用'!V12*60)</f>
        <v>0</v>
      </c>
      <c r="W12" s="28">
        <f>IF(OR('勤務形態一覧_自動計算用'!W12="a",'勤務形態一覧_自動計算用'!W12="b",'勤務形態一覧_自動計算用'!W12="c",'勤務形態一覧_自動計算用'!W12="d",'勤務形態一覧_自動計算用'!W12="e",'勤務形態一覧_自動計算用'!W12="f",'勤務形態一覧_自動計算用'!W12="g",'勤務形態一覧_自動計算用'!W12="h",'勤務形態一覧_自動計算用'!W12="I",'勤務形態一覧_自動計算用'!W12="y"),VLOOKUP('勤務形態一覧_自動計算用'!W12,'事前入力シート'!$C$22:$D$31,2),'勤務形態一覧_自動計算用'!W12*60)</f>
        <v>0</v>
      </c>
      <c r="X12" s="28">
        <f>IF(OR('勤務形態一覧_自動計算用'!X12="a",'勤務形態一覧_自動計算用'!X12="b",'勤務形態一覧_自動計算用'!X12="c",'勤務形態一覧_自動計算用'!X12="d",'勤務形態一覧_自動計算用'!X12="e",'勤務形態一覧_自動計算用'!X12="f",'勤務形態一覧_自動計算用'!X12="g",'勤務形態一覧_自動計算用'!X12="h",'勤務形態一覧_自動計算用'!X12="I",'勤務形態一覧_自動計算用'!X12="y"),VLOOKUP('勤務形態一覧_自動計算用'!X12,'事前入力シート'!$C$22:$D$31,2),'勤務形態一覧_自動計算用'!X12*60)</f>
        <v>0</v>
      </c>
      <c r="Y12" s="28">
        <f>IF(OR('勤務形態一覧_自動計算用'!Y12="a",'勤務形態一覧_自動計算用'!Y12="b",'勤務形態一覧_自動計算用'!Y12="c",'勤務形態一覧_自動計算用'!Y12="d",'勤務形態一覧_自動計算用'!Y12="e",'勤務形態一覧_自動計算用'!Y12="f",'勤務形態一覧_自動計算用'!Y12="g",'勤務形態一覧_自動計算用'!Y12="h",'勤務形態一覧_自動計算用'!Y12="I",'勤務形態一覧_自動計算用'!Y12="y"),VLOOKUP('勤務形態一覧_自動計算用'!Y12,'事前入力シート'!$C$22:$D$31,2),'勤務形態一覧_自動計算用'!Y12*60)</f>
        <v>0</v>
      </c>
      <c r="Z12" s="28">
        <f>IF(OR('勤務形態一覧_自動計算用'!Z12="a",'勤務形態一覧_自動計算用'!Z12="b",'勤務形態一覧_自動計算用'!Z12="c",'勤務形態一覧_自動計算用'!Z12="d",'勤務形態一覧_自動計算用'!Z12="e",'勤務形態一覧_自動計算用'!Z12="f",'勤務形態一覧_自動計算用'!Z12="g",'勤務形態一覧_自動計算用'!Z12="h",'勤務形態一覧_自動計算用'!Z12="I",'勤務形態一覧_自動計算用'!Z12="y"),VLOOKUP('勤務形態一覧_自動計算用'!Z12,'事前入力シート'!$C$22:$D$31,2),'勤務形態一覧_自動計算用'!Z12*60)</f>
        <v>0</v>
      </c>
      <c r="AA12" s="28">
        <f>IF(OR('勤務形態一覧_自動計算用'!AA12="a",'勤務形態一覧_自動計算用'!AA12="b",'勤務形態一覧_自動計算用'!AA12="c",'勤務形態一覧_自動計算用'!AA12="d",'勤務形態一覧_自動計算用'!AA12="e",'勤務形態一覧_自動計算用'!AA12="f",'勤務形態一覧_自動計算用'!AA12="g",'勤務形態一覧_自動計算用'!AA12="h",'勤務形態一覧_自動計算用'!AA12="I",'勤務形態一覧_自動計算用'!AA12="y"),VLOOKUP('勤務形態一覧_自動計算用'!AA12,'事前入力シート'!$C$22:$D$31,2),'勤務形態一覧_自動計算用'!AA12*60)</f>
        <v>0</v>
      </c>
      <c r="AB12" s="28">
        <f>IF(OR('勤務形態一覧_自動計算用'!AB12="a",'勤務形態一覧_自動計算用'!AB12="b",'勤務形態一覧_自動計算用'!AB12="c",'勤務形態一覧_自動計算用'!AB12="d",'勤務形態一覧_自動計算用'!AB12="e",'勤務形態一覧_自動計算用'!AB12="f",'勤務形態一覧_自動計算用'!AB12="g",'勤務形態一覧_自動計算用'!AB12="h",'勤務形態一覧_自動計算用'!AB12="I",'勤務形態一覧_自動計算用'!AB12="y"),VLOOKUP('勤務形態一覧_自動計算用'!AB12,'事前入力シート'!$C$22:$D$31,2),'勤務形態一覧_自動計算用'!AB12*60)</f>
        <v>0</v>
      </c>
      <c r="AC12" s="28">
        <f>IF(OR('勤務形態一覧_自動計算用'!AC12="a",'勤務形態一覧_自動計算用'!AC12="b",'勤務形態一覧_自動計算用'!AC12="c",'勤務形態一覧_自動計算用'!AC12="d",'勤務形態一覧_自動計算用'!AC12="e",'勤務形態一覧_自動計算用'!AC12="f",'勤務形態一覧_自動計算用'!AC12="g",'勤務形態一覧_自動計算用'!AC12="h",'勤務形態一覧_自動計算用'!AC12="I",'勤務形態一覧_自動計算用'!AC12="y"),VLOOKUP('勤務形態一覧_自動計算用'!AC12,'事前入力シート'!$C$22:$D$31,2),'勤務形態一覧_自動計算用'!AC12*60)</f>
        <v>0</v>
      </c>
      <c r="AD12" s="28">
        <f>IF(OR('勤務形態一覧_自動計算用'!AD12="a",'勤務形態一覧_自動計算用'!AD12="b",'勤務形態一覧_自動計算用'!AD12="c",'勤務形態一覧_自動計算用'!AD12="d",'勤務形態一覧_自動計算用'!AD12="e",'勤務形態一覧_自動計算用'!AD12="f",'勤務形態一覧_自動計算用'!AD12="g",'勤務形態一覧_自動計算用'!AD12="h",'勤務形態一覧_自動計算用'!AD12="I",'勤務形態一覧_自動計算用'!AD12="y"),VLOOKUP('勤務形態一覧_自動計算用'!AD12,'事前入力シート'!$C$22:$D$31,2),'勤務形態一覧_自動計算用'!AD12*60)</f>
        <v>0</v>
      </c>
      <c r="AE12" s="28">
        <f>IF(OR('勤務形態一覧_自動計算用'!AE12="a",'勤務形態一覧_自動計算用'!AE12="b",'勤務形態一覧_自動計算用'!AE12="c",'勤務形態一覧_自動計算用'!AE12="d",'勤務形態一覧_自動計算用'!AE12="e",'勤務形態一覧_自動計算用'!AE12="f",'勤務形態一覧_自動計算用'!AE12="g",'勤務形態一覧_自動計算用'!AE12="h",'勤務形態一覧_自動計算用'!AE12="I",'勤務形態一覧_自動計算用'!AE12="y"),VLOOKUP('勤務形態一覧_自動計算用'!AE12,'事前入力シート'!$C$22:$D$31,2),'勤務形態一覧_自動計算用'!AE12*60)</f>
        <v>0</v>
      </c>
      <c r="AF12" s="29">
        <f>IF(OR('勤務形態一覧_自動計算用'!AF12="a",'勤務形態一覧_自動計算用'!AF12="b",'勤務形態一覧_自動計算用'!AF12="c",'勤務形態一覧_自動計算用'!AF12="d",'勤務形態一覧_自動計算用'!AF12="e",'勤務形態一覧_自動計算用'!AF12="f",'勤務形態一覧_自動計算用'!AF12="g",'勤務形態一覧_自動計算用'!AF12="h",'勤務形態一覧_自動計算用'!AF12="I",'勤務形態一覧_自動計算用'!AF12="y"),VLOOKUP('勤務形態一覧_自動計算用'!AF12,'事前入力シート'!$C$22:$D$31,2),'勤務形態一覧_自動計算用'!AF12*60)</f>
        <v>0</v>
      </c>
      <c r="AG12" s="39">
        <f t="shared" si="0"/>
        <v>0</v>
      </c>
      <c r="AH12" s="40">
        <f t="shared" si="1"/>
        <v>0</v>
      </c>
      <c r="AI12" s="40" t="e">
        <f t="shared" si="2"/>
        <v>#DIV/0!</v>
      </c>
    </row>
    <row r="13" spans="1:35" ht="18" customHeight="1">
      <c r="A13" s="23"/>
      <c r="B13" s="24"/>
      <c r="C13" s="150"/>
      <c r="D13" s="150"/>
      <c r="E13" s="28">
        <f>IF(OR('勤務形態一覧_自動計算用'!E13="a",'勤務形態一覧_自動計算用'!E13="b",'勤務形態一覧_自動計算用'!E13="c",'勤務形態一覧_自動計算用'!E13="d",'勤務形態一覧_自動計算用'!E13="e",'勤務形態一覧_自動計算用'!E13="f",'勤務形態一覧_自動計算用'!E13="g",'勤務形態一覧_自動計算用'!E13="h",'勤務形態一覧_自動計算用'!E13="I",'勤務形態一覧_自動計算用'!E13="y"),VLOOKUP('勤務形態一覧_自動計算用'!E13,'事前入力シート'!$C$22:$D$31,2),'勤務形態一覧_自動計算用'!E13*60)</f>
        <v>0</v>
      </c>
      <c r="F13" s="28">
        <f>IF(OR('勤務形態一覧_自動計算用'!F13="a",'勤務形態一覧_自動計算用'!F13="b",'勤務形態一覧_自動計算用'!F13="c",'勤務形態一覧_自動計算用'!F13="d",'勤務形態一覧_自動計算用'!F13="e",'勤務形態一覧_自動計算用'!F13="f",'勤務形態一覧_自動計算用'!F13="g",'勤務形態一覧_自動計算用'!F13="h",'勤務形態一覧_自動計算用'!F13="I",'勤務形態一覧_自動計算用'!F13="y"),VLOOKUP('勤務形態一覧_自動計算用'!F13,'事前入力シート'!$C$22:$D$31,2),'勤務形態一覧_自動計算用'!F13*60)</f>
        <v>0</v>
      </c>
      <c r="G13" s="28">
        <f>IF(OR('勤務形態一覧_自動計算用'!G13="a",'勤務形態一覧_自動計算用'!G13="b",'勤務形態一覧_自動計算用'!G13="c",'勤務形態一覧_自動計算用'!G13="d",'勤務形態一覧_自動計算用'!G13="e",'勤務形態一覧_自動計算用'!G13="f",'勤務形態一覧_自動計算用'!G13="g",'勤務形態一覧_自動計算用'!G13="h",'勤務形態一覧_自動計算用'!G13="I",'勤務形態一覧_自動計算用'!G13="y"),VLOOKUP('勤務形態一覧_自動計算用'!G13,'事前入力シート'!$C$22:$D$31,2),'勤務形態一覧_自動計算用'!G13*60)</f>
        <v>0</v>
      </c>
      <c r="H13" s="28">
        <f>IF(OR('勤務形態一覧_自動計算用'!H13="a",'勤務形態一覧_自動計算用'!H13="b",'勤務形態一覧_自動計算用'!H13="c",'勤務形態一覧_自動計算用'!H13="d",'勤務形態一覧_自動計算用'!H13="e",'勤務形態一覧_自動計算用'!H13="f",'勤務形態一覧_自動計算用'!H13="g",'勤務形態一覧_自動計算用'!H13="h",'勤務形態一覧_自動計算用'!H13="I",'勤務形態一覧_自動計算用'!H13="y"),VLOOKUP('勤務形態一覧_自動計算用'!H13,'事前入力シート'!$C$22:$D$31,2),'勤務形態一覧_自動計算用'!H13*60)</f>
        <v>0</v>
      </c>
      <c r="I13" s="28">
        <f>IF(OR('勤務形態一覧_自動計算用'!I13="a",'勤務形態一覧_自動計算用'!I13="b",'勤務形態一覧_自動計算用'!I13="c",'勤務形態一覧_自動計算用'!I13="d",'勤務形態一覧_自動計算用'!I13="e",'勤務形態一覧_自動計算用'!I13="f",'勤務形態一覧_自動計算用'!I13="g",'勤務形態一覧_自動計算用'!I13="h",'勤務形態一覧_自動計算用'!I13="I",'勤務形態一覧_自動計算用'!I13="y"),VLOOKUP('勤務形態一覧_自動計算用'!I13,'事前入力シート'!$C$22:$D$31,2),'勤務形態一覧_自動計算用'!I13*60)</f>
        <v>0</v>
      </c>
      <c r="J13" s="28">
        <f>IF(OR('勤務形態一覧_自動計算用'!J13="a",'勤務形態一覧_自動計算用'!J13="b",'勤務形態一覧_自動計算用'!J13="c",'勤務形態一覧_自動計算用'!J13="d",'勤務形態一覧_自動計算用'!J13="e",'勤務形態一覧_自動計算用'!J13="f",'勤務形態一覧_自動計算用'!J13="g",'勤務形態一覧_自動計算用'!J13="h",'勤務形態一覧_自動計算用'!J13="I",'勤務形態一覧_自動計算用'!J13="y"),VLOOKUP('勤務形態一覧_自動計算用'!J13,'事前入力シート'!$C$22:$D$31,2),'勤務形態一覧_自動計算用'!J13*60)</f>
        <v>0</v>
      </c>
      <c r="K13" s="28">
        <f>IF(OR('勤務形態一覧_自動計算用'!K13="a",'勤務形態一覧_自動計算用'!K13="b",'勤務形態一覧_自動計算用'!K13="c",'勤務形態一覧_自動計算用'!K13="d",'勤務形態一覧_自動計算用'!K13="e",'勤務形態一覧_自動計算用'!K13="f",'勤務形態一覧_自動計算用'!K13="g",'勤務形態一覧_自動計算用'!K13="h",'勤務形態一覧_自動計算用'!K13="I",'勤務形態一覧_自動計算用'!K13="y"),VLOOKUP('勤務形態一覧_自動計算用'!K13,'事前入力シート'!$C$22:$D$31,2),'勤務形態一覧_自動計算用'!K13*60)</f>
        <v>0</v>
      </c>
      <c r="L13" s="28">
        <f>IF(OR('勤務形態一覧_自動計算用'!L13="a",'勤務形態一覧_自動計算用'!L13="b",'勤務形態一覧_自動計算用'!L13="c",'勤務形態一覧_自動計算用'!L13="d",'勤務形態一覧_自動計算用'!L13="e",'勤務形態一覧_自動計算用'!L13="f",'勤務形態一覧_自動計算用'!L13="g",'勤務形態一覧_自動計算用'!L13="h",'勤務形態一覧_自動計算用'!L13="I",'勤務形態一覧_自動計算用'!L13="y"),VLOOKUP('勤務形態一覧_自動計算用'!L13,'事前入力シート'!$C$22:$D$31,2),'勤務形態一覧_自動計算用'!L13*60)</f>
        <v>0</v>
      </c>
      <c r="M13" s="28">
        <f>IF(OR('勤務形態一覧_自動計算用'!M13="a",'勤務形態一覧_自動計算用'!M13="b",'勤務形態一覧_自動計算用'!M13="c",'勤務形態一覧_自動計算用'!M13="d",'勤務形態一覧_自動計算用'!M13="e",'勤務形態一覧_自動計算用'!M13="f",'勤務形態一覧_自動計算用'!M13="g",'勤務形態一覧_自動計算用'!M13="h",'勤務形態一覧_自動計算用'!M13="I",'勤務形態一覧_自動計算用'!M13="y"),VLOOKUP('勤務形態一覧_自動計算用'!M13,'事前入力シート'!$C$22:$D$31,2),'勤務形態一覧_自動計算用'!M13*60)</f>
        <v>0</v>
      </c>
      <c r="N13" s="28">
        <f>IF(OR('勤務形態一覧_自動計算用'!N13="a",'勤務形態一覧_自動計算用'!N13="b",'勤務形態一覧_自動計算用'!N13="c",'勤務形態一覧_自動計算用'!N13="d",'勤務形態一覧_自動計算用'!N13="e",'勤務形態一覧_自動計算用'!N13="f",'勤務形態一覧_自動計算用'!N13="g",'勤務形態一覧_自動計算用'!N13="h",'勤務形態一覧_自動計算用'!N13="I",'勤務形態一覧_自動計算用'!N13="y"),VLOOKUP('勤務形態一覧_自動計算用'!N13,'事前入力シート'!$C$22:$D$31,2),'勤務形態一覧_自動計算用'!N13*60)</f>
        <v>0</v>
      </c>
      <c r="O13" s="28">
        <f>IF(OR('勤務形態一覧_自動計算用'!O13="a",'勤務形態一覧_自動計算用'!O13="b",'勤務形態一覧_自動計算用'!O13="c",'勤務形態一覧_自動計算用'!O13="d",'勤務形態一覧_自動計算用'!O13="e",'勤務形態一覧_自動計算用'!O13="f",'勤務形態一覧_自動計算用'!O13="g",'勤務形態一覧_自動計算用'!O13="h",'勤務形態一覧_自動計算用'!O13="I",'勤務形態一覧_自動計算用'!O13="y"),VLOOKUP('勤務形態一覧_自動計算用'!O13,'事前入力シート'!$C$22:$D$31,2),'勤務形態一覧_自動計算用'!O13*60)</f>
        <v>0</v>
      </c>
      <c r="P13" s="28">
        <f>IF(OR('勤務形態一覧_自動計算用'!P13="a",'勤務形態一覧_自動計算用'!P13="b",'勤務形態一覧_自動計算用'!P13="c",'勤務形態一覧_自動計算用'!P13="d",'勤務形態一覧_自動計算用'!P13="e",'勤務形態一覧_自動計算用'!P13="f",'勤務形態一覧_自動計算用'!P13="g",'勤務形態一覧_自動計算用'!P13="h",'勤務形態一覧_自動計算用'!P13="I",'勤務形態一覧_自動計算用'!P13="y"),VLOOKUP('勤務形態一覧_自動計算用'!P13,'事前入力シート'!$C$22:$D$31,2),'勤務形態一覧_自動計算用'!P13*60)</f>
        <v>0</v>
      </c>
      <c r="Q13" s="28">
        <f>IF(OR('勤務形態一覧_自動計算用'!Q13="a",'勤務形態一覧_自動計算用'!Q13="b",'勤務形態一覧_自動計算用'!Q13="c",'勤務形態一覧_自動計算用'!Q13="d",'勤務形態一覧_自動計算用'!Q13="e",'勤務形態一覧_自動計算用'!Q13="f",'勤務形態一覧_自動計算用'!Q13="g",'勤務形態一覧_自動計算用'!Q13="h",'勤務形態一覧_自動計算用'!Q13="I",'勤務形態一覧_自動計算用'!Q13="y"),VLOOKUP('勤務形態一覧_自動計算用'!Q13,'事前入力シート'!$C$22:$D$31,2),'勤務形態一覧_自動計算用'!Q13*60)</f>
        <v>0</v>
      </c>
      <c r="R13" s="28">
        <f>IF(OR('勤務形態一覧_自動計算用'!R13="a",'勤務形態一覧_自動計算用'!R13="b",'勤務形態一覧_自動計算用'!R13="c",'勤務形態一覧_自動計算用'!R13="d",'勤務形態一覧_自動計算用'!R13="e",'勤務形態一覧_自動計算用'!R13="f",'勤務形態一覧_自動計算用'!R13="g",'勤務形態一覧_自動計算用'!R13="h",'勤務形態一覧_自動計算用'!R13="I",'勤務形態一覧_自動計算用'!R13="y"),VLOOKUP('勤務形態一覧_自動計算用'!R13,'事前入力シート'!$C$22:$D$31,2),'勤務形態一覧_自動計算用'!R13*60)</f>
        <v>0</v>
      </c>
      <c r="S13" s="28">
        <f>IF(OR('勤務形態一覧_自動計算用'!S13="a",'勤務形態一覧_自動計算用'!S13="b",'勤務形態一覧_自動計算用'!S13="c",'勤務形態一覧_自動計算用'!S13="d",'勤務形態一覧_自動計算用'!S13="e",'勤務形態一覧_自動計算用'!S13="f",'勤務形態一覧_自動計算用'!S13="g",'勤務形態一覧_自動計算用'!S13="h",'勤務形態一覧_自動計算用'!S13="I",'勤務形態一覧_自動計算用'!S13="y"),VLOOKUP('勤務形態一覧_自動計算用'!S13,'事前入力シート'!$C$22:$D$31,2),'勤務形態一覧_自動計算用'!S13*60)</f>
        <v>0</v>
      </c>
      <c r="T13" s="28">
        <f>IF(OR('勤務形態一覧_自動計算用'!T13="a",'勤務形態一覧_自動計算用'!T13="b",'勤務形態一覧_自動計算用'!T13="c",'勤務形態一覧_自動計算用'!T13="d",'勤務形態一覧_自動計算用'!T13="e",'勤務形態一覧_自動計算用'!T13="f",'勤務形態一覧_自動計算用'!T13="g",'勤務形態一覧_自動計算用'!T13="h",'勤務形態一覧_自動計算用'!T13="I",'勤務形態一覧_自動計算用'!T13="y"),VLOOKUP('勤務形態一覧_自動計算用'!T13,'事前入力シート'!$C$22:$D$31,2),'勤務形態一覧_自動計算用'!T13*60)</f>
        <v>0</v>
      </c>
      <c r="U13" s="28">
        <f>IF(OR('勤務形態一覧_自動計算用'!U13="a",'勤務形態一覧_自動計算用'!U13="b",'勤務形態一覧_自動計算用'!U13="c",'勤務形態一覧_自動計算用'!U13="d",'勤務形態一覧_自動計算用'!U13="e",'勤務形態一覧_自動計算用'!U13="f",'勤務形態一覧_自動計算用'!U13="g",'勤務形態一覧_自動計算用'!U13="h",'勤務形態一覧_自動計算用'!U13="I",'勤務形態一覧_自動計算用'!U13="y"),VLOOKUP('勤務形態一覧_自動計算用'!U13,'事前入力シート'!$C$22:$D$31,2),'勤務形態一覧_自動計算用'!U13*60)</f>
        <v>0</v>
      </c>
      <c r="V13" s="28">
        <f>IF(OR('勤務形態一覧_自動計算用'!V13="a",'勤務形態一覧_自動計算用'!V13="b",'勤務形態一覧_自動計算用'!V13="c",'勤務形態一覧_自動計算用'!V13="d",'勤務形態一覧_自動計算用'!V13="e",'勤務形態一覧_自動計算用'!V13="f",'勤務形態一覧_自動計算用'!V13="g",'勤務形態一覧_自動計算用'!V13="h",'勤務形態一覧_自動計算用'!V13="I",'勤務形態一覧_自動計算用'!V13="y"),VLOOKUP('勤務形態一覧_自動計算用'!V13,'事前入力シート'!$C$22:$D$31,2),'勤務形態一覧_自動計算用'!V13*60)</f>
        <v>0</v>
      </c>
      <c r="W13" s="28">
        <f>IF(OR('勤務形態一覧_自動計算用'!W13="a",'勤務形態一覧_自動計算用'!W13="b",'勤務形態一覧_自動計算用'!W13="c",'勤務形態一覧_自動計算用'!W13="d",'勤務形態一覧_自動計算用'!W13="e",'勤務形態一覧_自動計算用'!W13="f",'勤務形態一覧_自動計算用'!W13="g",'勤務形態一覧_自動計算用'!W13="h",'勤務形態一覧_自動計算用'!W13="I",'勤務形態一覧_自動計算用'!W13="y"),VLOOKUP('勤務形態一覧_自動計算用'!W13,'事前入力シート'!$C$22:$D$31,2),'勤務形態一覧_自動計算用'!W13*60)</f>
        <v>0</v>
      </c>
      <c r="X13" s="28">
        <f>IF(OR('勤務形態一覧_自動計算用'!X13="a",'勤務形態一覧_自動計算用'!X13="b",'勤務形態一覧_自動計算用'!X13="c",'勤務形態一覧_自動計算用'!X13="d",'勤務形態一覧_自動計算用'!X13="e",'勤務形態一覧_自動計算用'!X13="f",'勤務形態一覧_自動計算用'!X13="g",'勤務形態一覧_自動計算用'!X13="h",'勤務形態一覧_自動計算用'!X13="I",'勤務形態一覧_自動計算用'!X13="y"),VLOOKUP('勤務形態一覧_自動計算用'!X13,'事前入力シート'!$C$22:$D$31,2),'勤務形態一覧_自動計算用'!X13*60)</f>
        <v>0</v>
      </c>
      <c r="Y13" s="28">
        <f>IF(OR('勤務形態一覧_自動計算用'!Y13="a",'勤務形態一覧_自動計算用'!Y13="b",'勤務形態一覧_自動計算用'!Y13="c",'勤務形態一覧_自動計算用'!Y13="d",'勤務形態一覧_自動計算用'!Y13="e",'勤務形態一覧_自動計算用'!Y13="f",'勤務形態一覧_自動計算用'!Y13="g",'勤務形態一覧_自動計算用'!Y13="h",'勤務形態一覧_自動計算用'!Y13="I",'勤務形態一覧_自動計算用'!Y13="y"),VLOOKUP('勤務形態一覧_自動計算用'!Y13,'事前入力シート'!$C$22:$D$31,2),'勤務形態一覧_自動計算用'!Y13*60)</f>
        <v>0</v>
      </c>
      <c r="Z13" s="28">
        <f>IF(OR('勤務形態一覧_自動計算用'!Z13="a",'勤務形態一覧_自動計算用'!Z13="b",'勤務形態一覧_自動計算用'!Z13="c",'勤務形態一覧_自動計算用'!Z13="d",'勤務形態一覧_自動計算用'!Z13="e",'勤務形態一覧_自動計算用'!Z13="f",'勤務形態一覧_自動計算用'!Z13="g",'勤務形態一覧_自動計算用'!Z13="h",'勤務形態一覧_自動計算用'!Z13="I",'勤務形態一覧_自動計算用'!Z13="y"),VLOOKUP('勤務形態一覧_自動計算用'!Z13,'事前入力シート'!$C$22:$D$31,2),'勤務形態一覧_自動計算用'!Z13*60)</f>
        <v>0</v>
      </c>
      <c r="AA13" s="28">
        <f>IF(OR('勤務形態一覧_自動計算用'!AA13="a",'勤務形態一覧_自動計算用'!AA13="b",'勤務形態一覧_自動計算用'!AA13="c",'勤務形態一覧_自動計算用'!AA13="d",'勤務形態一覧_自動計算用'!AA13="e",'勤務形態一覧_自動計算用'!AA13="f",'勤務形態一覧_自動計算用'!AA13="g",'勤務形態一覧_自動計算用'!AA13="h",'勤務形態一覧_自動計算用'!AA13="I",'勤務形態一覧_自動計算用'!AA13="y"),VLOOKUP('勤務形態一覧_自動計算用'!AA13,'事前入力シート'!$C$22:$D$31,2),'勤務形態一覧_自動計算用'!AA13*60)</f>
        <v>0</v>
      </c>
      <c r="AB13" s="28">
        <f>IF(OR('勤務形態一覧_自動計算用'!AB13="a",'勤務形態一覧_自動計算用'!AB13="b",'勤務形態一覧_自動計算用'!AB13="c",'勤務形態一覧_自動計算用'!AB13="d",'勤務形態一覧_自動計算用'!AB13="e",'勤務形態一覧_自動計算用'!AB13="f",'勤務形態一覧_自動計算用'!AB13="g",'勤務形態一覧_自動計算用'!AB13="h",'勤務形態一覧_自動計算用'!AB13="I",'勤務形態一覧_自動計算用'!AB13="y"),VLOOKUP('勤務形態一覧_自動計算用'!AB13,'事前入力シート'!$C$22:$D$31,2),'勤務形態一覧_自動計算用'!AB13*60)</f>
        <v>0</v>
      </c>
      <c r="AC13" s="28">
        <f>IF(OR('勤務形態一覧_自動計算用'!AC13="a",'勤務形態一覧_自動計算用'!AC13="b",'勤務形態一覧_自動計算用'!AC13="c",'勤務形態一覧_自動計算用'!AC13="d",'勤務形態一覧_自動計算用'!AC13="e",'勤務形態一覧_自動計算用'!AC13="f",'勤務形態一覧_自動計算用'!AC13="g",'勤務形態一覧_自動計算用'!AC13="h",'勤務形態一覧_自動計算用'!AC13="I",'勤務形態一覧_自動計算用'!AC13="y"),VLOOKUP('勤務形態一覧_自動計算用'!AC13,'事前入力シート'!$C$22:$D$31,2),'勤務形態一覧_自動計算用'!AC13*60)</f>
        <v>0</v>
      </c>
      <c r="AD13" s="28">
        <f>IF(OR('勤務形態一覧_自動計算用'!AD13="a",'勤務形態一覧_自動計算用'!AD13="b",'勤務形態一覧_自動計算用'!AD13="c",'勤務形態一覧_自動計算用'!AD13="d",'勤務形態一覧_自動計算用'!AD13="e",'勤務形態一覧_自動計算用'!AD13="f",'勤務形態一覧_自動計算用'!AD13="g",'勤務形態一覧_自動計算用'!AD13="h",'勤務形態一覧_自動計算用'!AD13="I",'勤務形態一覧_自動計算用'!AD13="y"),VLOOKUP('勤務形態一覧_自動計算用'!AD13,'事前入力シート'!$C$22:$D$31,2),'勤務形態一覧_自動計算用'!AD13*60)</f>
        <v>0</v>
      </c>
      <c r="AE13" s="28">
        <f>IF(OR('勤務形態一覧_自動計算用'!AE13="a",'勤務形態一覧_自動計算用'!AE13="b",'勤務形態一覧_自動計算用'!AE13="c",'勤務形態一覧_自動計算用'!AE13="d",'勤務形態一覧_自動計算用'!AE13="e",'勤務形態一覧_自動計算用'!AE13="f",'勤務形態一覧_自動計算用'!AE13="g",'勤務形態一覧_自動計算用'!AE13="h",'勤務形態一覧_自動計算用'!AE13="I",'勤務形態一覧_自動計算用'!AE13="y"),VLOOKUP('勤務形態一覧_自動計算用'!AE13,'事前入力シート'!$C$22:$D$31,2),'勤務形態一覧_自動計算用'!AE13*60)</f>
        <v>0</v>
      </c>
      <c r="AF13" s="29">
        <f>IF(OR('勤務形態一覧_自動計算用'!AF13="a",'勤務形態一覧_自動計算用'!AF13="b",'勤務形態一覧_自動計算用'!AF13="c",'勤務形態一覧_自動計算用'!AF13="d",'勤務形態一覧_自動計算用'!AF13="e",'勤務形態一覧_自動計算用'!AF13="f",'勤務形態一覧_自動計算用'!AF13="g",'勤務形態一覧_自動計算用'!AF13="h",'勤務形態一覧_自動計算用'!AF13="I",'勤務形態一覧_自動計算用'!AF13="y"),VLOOKUP('勤務形態一覧_自動計算用'!AF13,'事前入力シート'!$C$22:$D$31,2),'勤務形態一覧_自動計算用'!AF13*60)</f>
        <v>0</v>
      </c>
      <c r="AG13" s="39">
        <f t="shared" si="0"/>
        <v>0</v>
      </c>
      <c r="AH13" s="40">
        <f t="shared" si="1"/>
        <v>0</v>
      </c>
      <c r="AI13" s="40" t="e">
        <f t="shared" si="2"/>
        <v>#DIV/0!</v>
      </c>
    </row>
    <row r="14" spans="1:35" ht="18" customHeight="1">
      <c r="A14" s="23"/>
      <c r="B14" s="24"/>
      <c r="C14" s="150"/>
      <c r="D14" s="150"/>
      <c r="E14" s="28">
        <f>IF(OR('勤務形態一覧_自動計算用'!E14="a",'勤務形態一覧_自動計算用'!E14="b",'勤務形態一覧_自動計算用'!E14="c",'勤務形態一覧_自動計算用'!E14="d",'勤務形態一覧_自動計算用'!E14="e",'勤務形態一覧_自動計算用'!E14="f",'勤務形態一覧_自動計算用'!E14="g",'勤務形態一覧_自動計算用'!E14="h",'勤務形態一覧_自動計算用'!E14="I",'勤務形態一覧_自動計算用'!E14="y"),VLOOKUP('勤務形態一覧_自動計算用'!E14,'事前入力シート'!$C$22:$D$31,2),'勤務形態一覧_自動計算用'!E14*60)</f>
        <v>0</v>
      </c>
      <c r="F14" s="28">
        <f>IF(OR('勤務形態一覧_自動計算用'!F14="a",'勤務形態一覧_自動計算用'!F14="b",'勤務形態一覧_自動計算用'!F14="c",'勤務形態一覧_自動計算用'!F14="d",'勤務形態一覧_自動計算用'!F14="e",'勤務形態一覧_自動計算用'!F14="f",'勤務形態一覧_自動計算用'!F14="g",'勤務形態一覧_自動計算用'!F14="h",'勤務形態一覧_自動計算用'!F14="I",'勤務形態一覧_自動計算用'!F14="y"),VLOOKUP('勤務形態一覧_自動計算用'!F14,'事前入力シート'!$C$22:$D$31,2),'勤務形態一覧_自動計算用'!F14*60)</f>
        <v>0</v>
      </c>
      <c r="G14" s="28">
        <f>IF(OR('勤務形態一覧_自動計算用'!G14="a",'勤務形態一覧_自動計算用'!G14="b",'勤務形態一覧_自動計算用'!G14="c",'勤務形態一覧_自動計算用'!G14="d",'勤務形態一覧_自動計算用'!G14="e",'勤務形態一覧_自動計算用'!G14="f",'勤務形態一覧_自動計算用'!G14="g",'勤務形態一覧_自動計算用'!G14="h",'勤務形態一覧_自動計算用'!G14="I",'勤務形態一覧_自動計算用'!G14="y"),VLOOKUP('勤務形態一覧_自動計算用'!G14,'事前入力シート'!$C$22:$D$31,2),'勤務形態一覧_自動計算用'!G14*60)</f>
        <v>0</v>
      </c>
      <c r="H14" s="28">
        <f>IF(OR('勤務形態一覧_自動計算用'!H14="a",'勤務形態一覧_自動計算用'!H14="b",'勤務形態一覧_自動計算用'!H14="c",'勤務形態一覧_自動計算用'!H14="d",'勤務形態一覧_自動計算用'!H14="e",'勤務形態一覧_自動計算用'!H14="f",'勤務形態一覧_自動計算用'!H14="g",'勤務形態一覧_自動計算用'!H14="h",'勤務形態一覧_自動計算用'!H14="I",'勤務形態一覧_自動計算用'!H14="y"),VLOOKUP('勤務形態一覧_自動計算用'!H14,'事前入力シート'!$C$22:$D$31,2),'勤務形態一覧_自動計算用'!H14*60)</f>
        <v>0</v>
      </c>
      <c r="I14" s="28">
        <f>IF(OR('勤務形態一覧_自動計算用'!I14="a",'勤務形態一覧_自動計算用'!I14="b",'勤務形態一覧_自動計算用'!I14="c",'勤務形態一覧_自動計算用'!I14="d",'勤務形態一覧_自動計算用'!I14="e",'勤務形態一覧_自動計算用'!I14="f",'勤務形態一覧_自動計算用'!I14="g",'勤務形態一覧_自動計算用'!I14="h",'勤務形態一覧_自動計算用'!I14="I",'勤務形態一覧_自動計算用'!I14="y"),VLOOKUP('勤務形態一覧_自動計算用'!I14,'事前入力シート'!$C$22:$D$31,2),'勤務形態一覧_自動計算用'!I14*60)</f>
        <v>0</v>
      </c>
      <c r="J14" s="28">
        <f>IF(OR('勤務形態一覧_自動計算用'!J14="a",'勤務形態一覧_自動計算用'!J14="b",'勤務形態一覧_自動計算用'!J14="c",'勤務形態一覧_自動計算用'!J14="d",'勤務形態一覧_自動計算用'!J14="e",'勤務形態一覧_自動計算用'!J14="f",'勤務形態一覧_自動計算用'!J14="g",'勤務形態一覧_自動計算用'!J14="h",'勤務形態一覧_自動計算用'!J14="I",'勤務形態一覧_自動計算用'!J14="y"),VLOOKUP('勤務形態一覧_自動計算用'!J14,'事前入力シート'!$C$22:$D$31,2),'勤務形態一覧_自動計算用'!J14*60)</f>
        <v>0</v>
      </c>
      <c r="K14" s="28">
        <f>IF(OR('勤務形態一覧_自動計算用'!K14="a",'勤務形態一覧_自動計算用'!K14="b",'勤務形態一覧_自動計算用'!K14="c",'勤務形態一覧_自動計算用'!K14="d",'勤務形態一覧_自動計算用'!K14="e",'勤務形態一覧_自動計算用'!K14="f",'勤務形態一覧_自動計算用'!K14="g",'勤務形態一覧_自動計算用'!K14="h",'勤務形態一覧_自動計算用'!K14="I",'勤務形態一覧_自動計算用'!K14="y"),VLOOKUP('勤務形態一覧_自動計算用'!K14,'事前入力シート'!$C$22:$D$31,2),'勤務形態一覧_自動計算用'!K14*60)</f>
        <v>0</v>
      </c>
      <c r="L14" s="28">
        <f>IF(OR('勤務形態一覧_自動計算用'!L14="a",'勤務形態一覧_自動計算用'!L14="b",'勤務形態一覧_自動計算用'!L14="c",'勤務形態一覧_自動計算用'!L14="d",'勤務形態一覧_自動計算用'!L14="e",'勤務形態一覧_自動計算用'!L14="f",'勤務形態一覧_自動計算用'!L14="g",'勤務形態一覧_自動計算用'!L14="h",'勤務形態一覧_自動計算用'!L14="I",'勤務形態一覧_自動計算用'!L14="y"),VLOOKUP('勤務形態一覧_自動計算用'!L14,'事前入力シート'!$C$22:$D$31,2),'勤務形態一覧_自動計算用'!L14*60)</f>
        <v>0</v>
      </c>
      <c r="M14" s="28">
        <f>IF(OR('勤務形態一覧_自動計算用'!M14="a",'勤務形態一覧_自動計算用'!M14="b",'勤務形態一覧_自動計算用'!M14="c",'勤務形態一覧_自動計算用'!M14="d",'勤務形態一覧_自動計算用'!M14="e",'勤務形態一覧_自動計算用'!M14="f",'勤務形態一覧_自動計算用'!M14="g",'勤務形態一覧_自動計算用'!M14="h",'勤務形態一覧_自動計算用'!M14="I",'勤務形態一覧_自動計算用'!M14="y"),VLOOKUP('勤務形態一覧_自動計算用'!M14,'事前入力シート'!$C$22:$D$31,2),'勤務形態一覧_自動計算用'!M14*60)</f>
        <v>0</v>
      </c>
      <c r="N14" s="28">
        <f>IF(OR('勤務形態一覧_自動計算用'!N14="a",'勤務形態一覧_自動計算用'!N14="b",'勤務形態一覧_自動計算用'!N14="c",'勤務形態一覧_自動計算用'!N14="d",'勤務形態一覧_自動計算用'!N14="e",'勤務形態一覧_自動計算用'!N14="f",'勤務形態一覧_自動計算用'!N14="g",'勤務形態一覧_自動計算用'!N14="h",'勤務形態一覧_自動計算用'!N14="I",'勤務形態一覧_自動計算用'!N14="y"),VLOOKUP('勤務形態一覧_自動計算用'!N14,'事前入力シート'!$C$22:$D$31,2),'勤務形態一覧_自動計算用'!N14*60)</f>
        <v>0</v>
      </c>
      <c r="O14" s="28">
        <f>IF(OR('勤務形態一覧_自動計算用'!O14="a",'勤務形態一覧_自動計算用'!O14="b",'勤務形態一覧_自動計算用'!O14="c",'勤務形態一覧_自動計算用'!O14="d",'勤務形態一覧_自動計算用'!O14="e",'勤務形態一覧_自動計算用'!O14="f",'勤務形態一覧_自動計算用'!O14="g",'勤務形態一覧_自動計算用'!O14="h",'勤務形態一覧_自動計算用'!O14="I",'勤務形態一覧_自動計算用'!O14="y"),VLOOKUP('勤務形態一覧_自動計算用'!O14,'事前入力シート'!$C$22:$D$31,2),'勤務形態一覧_自動計算用'!O14*60)</f>
        <v>0</v>
      </c>
      <c r="P14" s="28">
        <f>IF(OR('勤務形態一覧_自動計算用'!P14="a",'勤務形態一覧_自動計算用'!P14="b",'勤務形態一覧_自動計算用'!P14="c",'勤務形態一覧_自動計算用'!P14="d",'勤務形態一覧_自動計算用'!P14="e",'勤務形態一覧_自動計算用'!P14="f",'勤務形態一覧_自動計算用'!P14="g",'勤務形態一覧_自動計算用'!P14="h",'勤務形態一覧_自動計算用'!P14="I",'勤務形態一覧_自動計算用'!P14="y"),VLOOKUP('勤務形態一覧_自動計算用'!P14,'事前入力シート'!$C$22:$D$31,2),'勤務形態一覧_自動計算用'!P14*60)</f>
        <v>0</v>
      </c>
      <c r="Q14" s="28">
        <f>IF(OR('勤務形態一覧_自動計算用'!Q14="a",'勤務形態一覧_自動計算用'!Q14="b",'勤務形態一覧_自動計算用'!Q14="c",'勤務形態一覧_自動計算用'!Q14="d",'勤務形態一覧_自動計算用'!Q14="e",'勤務形態一覧_自動計算用'!Q14="f",'勤務形態一覧_自動計算用'!Q14="g",'勤務形態一覧_自動計算用'!Q14="h",'勤務形態一覧_自動計算用'!Q14="I",'勤務形態一覧_自動計算用'!Q14="y"),VLOOKUP('勤務形態一覧_自動計算用'!Q14,'事前入力シート'!$C$22:$D$31,2),'勤務形態一覧_自動計算用'!Q14*60)</f>
        <v>0</v>
      </c>
      <c r="R14" s="28">
        <f>IF(OR('勤務形態一覧_自動計算用'!R14="a",'勤務形態一覧_自動計算用'!R14="b",'勤務形態一覧_自動計算用'!R14="c",'勤務形態一覧_自動計算用'!R14="d",'勤務形態一覧_自動計算用'!R14="e",'勤務形態一覧_自動計算用'!R14="f",'勤務形態一覧_自動計算用'!R14="g",'勤務形態一覧_自動計算用'!R14="h",'勤務形態一覧_自動計算用'!R14="I",'勤務形態一覧_自動計算用'!R14="y"),VLOOKUP('勤務形態一覧_自動計算用'!R14,'事前入力シート'!$C$22:$D$31,2),'勤務形態一覧_自動計算用'!R14*60)</f>
        <v>0</v>
      </c>
      <c r="S14" s="28">
        <f>IF(OR('勤務形態一覧_自動計算用'!S14="a",'勤務形態一覧_自動計算用'!S14="b",'勤務形態一覧_自動計算用'!S14="c",'勤務形態一覧_自動計算用'!S14="d",'勤務形態一覧_自動計算用'!S14="e",'勤務形態一覧_自動計算用'!S14="f",'勤務形態一覧_自動計算用'!S14="g",'勤務形態一覧_自動計算用'!S14="h",'勤務形態一覧_自動計算用'!S14="I",'勤務形態一覧_自動計算用'!S14="y"),VLOOKUP('勤務形態一覧_自動計算用'!S14,'事前入力シート'!$C$22:$D$31,2),'勤務形態一覧_自動計算用'!S14*60)</f>
        <v>0</v>
      </c>
      <c r="T14" s="28">
        <f>IF(OR('勤務形態一覧_自動計算用'!T14="a",'勤務形態一覧_自動計算用'!T14="b",'勤務形態一覧_自動計算用'!T14="c",'勤務形態一覧_自動計算用'!T14="d",'勤務形態一覧_自動計算用'!T14="e",'勤務形態一覧_自動計算用'!T14="f",'勤務形態一覧_自動計算用'!T14="g",'勤務形態一覧_自動計算用'!T14="h",'勤務形態一覧_自動計算用'!T14="I",'勤務形態一覧_自動計算用'!T14="y"),VLOOKUP('勤務形態一覧_自動計算用'!T14,'事前入力シート'!$C$22:$D$31,2),'勤務形態一覧_自動計算用'!T14*60)</f>
        <v>0</v>
      </c>
      <c r="U14" s="28">
        <f>IF(OR('勤務形態一覧_自動計算用'!U14="a",'勤務形態一覧_自動計算用'!U14="b",'勤務形態一覧_自動計算用'!U14="c",'勤務形態一覧_自動計算用'!U14="d",'勤務形態一覧_自動計算用'!U14="e",'勤務形態一覧_自動計算用'!U14="f",'勤務形態一覧_自動計算用'!U14="g",'勤務形態一覧_自動計算用'!U14="h",'勤務形態一覧_自動計算用'!U14="I",'勤務形態一覧_自動計算用'!U14="y"),VLOOKUP('勤務形態一覧_自動計算用'!U14,'事前入力シート'!$C$22:$D$31,2),'勤務形態一覧_自動計算用'!U14*60)</f>
        <v>0</v>
      </c>
      <c r="V14" s="28">
        <f>IF(OR('勤務形態一覧_自動計算用'!V14="a",'勤務形態一覧_自動計算用'!V14="b",'勤務形態一覧_自動計算用'!V14="c",'勤務形態一覧_自動計算用'!V14="d",'勤務形態一覧_自動計算用'!V14="e",'勤務形態一覧_自動計算用'!V14="f",'勤務形態一覧_自動計算用'!V14="g",'勤務形態一覧_自動計算用'!V14="h",'勤務形態一覧_自動計算用'!V14="I",'勤務形態一覧_自動計算用'!V14="y"),VLOOKUP('勤務形態一覧_自動計算用'!V14,'事前入力シート'!$C$22:$D$31,2),'勤務形態一覧_自動計算用'!V14*60)</f>
        <v>0</v>
      </c>
      <c r="W14" s="28">
        <f>IF(OR('勤務形態一覧_自動計算用'!W14="a",'勤務形態一覧_自動計算用'!W14="b",'勤務形態一覧_自動計算用'!W14="c",'勤務形態一覧_自動計算用'!W14="d",'勤務形態一覧_自動計算用'!W14="e",'勤務形態一覧_自動計算用'!W14="f",'勤務形態一覧_自動計算用'!W14="g",'勤務形態一覧_自動計算用'!W14="h",'勤務形態一覧_自動計算用'!W14="I",'勤務形態一覧_自動計算用'!W14="y"),VLOOKUP('勤務形態一覧_自動計算用'!W14,'事前入力シート'!$C$22:$D$31,2),'勤務形態一覧_自動計算用'!W14*60)</f>
        <v>0</v>
      </c>
      <c r="X14" s="28">
        <f>IF(OR('勤務形態一覧_自動計算用'!X14="a",'勤務形態一覧_自動計算用'!X14="b",'勤務形態一覧_自動計算用'!X14="c",'勤務形態一覧_自動計算用'!X14="d",'勤務形態一覧_自動計算用'!X14="e",'勤務形態一覧_自動計算用'!X14="f",'勤務形態一覧_自動計算用'!X14="g",'勤務形態一覧_自動計算用'!X14="h",'勤務形態一覧_自動計算用'!X14="I",'勤務形態一覧_自動計算用'!X14="y"),VLOOKUP('勤務形態一覧_自動計算用'!X14,'事前入力シート'!$C$22:$D$31,2),'勤務形態一覧_自動計算用'!X14*60)</f>
        <v>0</v>
      </c>
      <c r="Y14" s="28">
        <f>IF(OR('勤務形態一覧_自動計算用'!Y14="a",'勤務形態一覧_自動計算用'!Y14="b",'勤務形態一覧_自動計算用'!Y14="c",'勤務形態一覧_自動計算用'!Y14="d",'勤務形態一覧_自動計算用'!Y14="e",'勤務形態一覧_自動計算用'!Y14="f",'勤務形態一覧_自動計算用'!Y14="g",'勤務形態一覧_自動計算用'!Y14="h",'勤務形態一覧_自動計算用'!Y14="I",'勤務形態一覧_自動計算用'!Y14="y"),VLOOKUP('勤務形態一覧_自動計算用'!Y14,'事前入力シート'!$C$22:$D$31,2),'勤務形態一覧_自動計算用'!Y14*60)</f>
        <v>0</v>
      </c>
      <c r="Z14" s="28">
        <f>IF(OR('勤務形態一覧_自動計算用'!Z14="a",'勤務形態一覧_自動計算用'!Z14="b",'勤務形態一覧_自動計算用'!Z14="c",'勤務形態一覧_自動計算用'!Z14="d",'勤務形態一覧_自動計算用'!Z14="e",'勤務形態一覧_自動計算用'!Z14="f",'勤務形態一覧_自動計算用'!Z14="g",'勤務形態一覧_自動計算用'!Z14="h",'勤務形態一覧_自動計算用'!Z14="I",'勤務形態一覧_自動計算用'!Z14="y"),VLOOKUP('勤務形態一覧_自動計算用'!Z14,'事前入力シート'!$C$22:$D$31,2),'勤務形態一覧_自動計算用'!Z14*60)</f>
        <v>0</v>
      </c>
      <c r="AA14" s="28">
        <f>IF(OR('勤務形態一覧_自動計算用'!AA14="a",'勤務形態一覧_自動計算用'!AA14="b",'勤務形態一覧_自動計算用'!AA14="c",'勤務形態一覧_自動計算用'!AA14="d",'勤務形態一覧_自動計算用'!AA14="e",'勤務形態一覧_自動計算用'!AA14="f",'勤務形態一覧_自動計算用'!AA14="g",'勤務形態一覧_自動計算用'!AA14="h",'勤務形態一覧_自動計算用'!AA14="I",'勤務形態一覧_自動計算用'!AA14="y"),VLOOKUP('勤務形態一覧_自動計算用'!AA14,'事前入力シート'!$C$22:$D$31,2),'勤務形態一覧_自動計算用'!AA14*60)</f>
        <v>0</v>
      </c>
      <c r="AB14" s="28">
        <f>IF(OR('勤務形態一覧_自動計算用'!AB14="a",'勤務形態一覧_自動計算用'!AB14="b",'勤務形態一覧_自動計算用'!AB14="c",'勤務形態一覧_自動計算用'!AB14="d",'勤務形態一覧_自動計算用'!AB14="e",'勤務形態一覧_自動計算用'!AB14="f",'勤務形態一覧_自動計算用'!AB14="g",'勤務形態一覧_自動計算用'!AB14="h",'勤務形態一覧_自動計算用'!AB14="I",'勤務形態一覧_自動計算用'!AB14="y"),VLOOKUP('勤務形態一覧_自動計算用'!AB14,'事前入力シート'!$C$22:$D$31,2),'勤務形態一覧_自動計算用'!AB14*60)</f>
        <v>0</v>
      </c>
      <c r="AC14" s="28">
        <f>IF(OR('勤務形態一覧_自動計算用'!AC14="a",'勤務形態一覧_自動計算用'!AC14="b",'勤務形態一覧_自動計算用'!AC14="c",'勤務形態一覧_自動計算用'!AC14="d",'勤務形態一覧_自動計算用'!AC14="e",'勤務形態一覧_自動計算用'!AC14="f",'勤務形態一覧_自動計算用'!AC14="g",'勤務形態一覧_自動計算用'!AC14="h",'勤務形態一覧_自動計算用'!AC14="I",'勤務形態一覧_自動計算用'!AC14="y"),VLOOKUP('勤務形態一覧_自動計算用'!AC14,'事前入力シート'!$C$22:$D$31,2),'勤務形態一覧_自動計算用'!AC14*60)</f>
        <v>0</v>
      </c>
      <c r="AD14" s="28">
        <f>IF(OR('勤務形態一覧_自動計算用'!AD14="a",'勤務形態一覧_自動計算用'!AD14="b",'勤務形態一覧_自動計算用'!AD14="c",'勤務形態一覧_自動計算用'!AD14="d",'勤務形態一覧_自動計算用'!AD14="e",'勤務形態一覧_自動計算用'!AD14="f",'勤務形態一覧_自動計算用'!AD14="g",'勤務形態一覧_自動計算用'!AD14="h",'勤務形態一覧_自動計算用'!AD14="I",'勤務形態一覧_自動計算用'!AD14="y"),VLOOKUP('勤務形態一覧_自動計算用'!AD14,'事前入力シート'!$C$22:$D$31,2),'勤務形態一覧_自動計算用'!AD14*60)</f>
        <v>0</v>
      </c>
      <c r="AE14" s="28">
        <f>IF(OR('勤務形態一覧_自動計算用'!AE14="a",'勤務形態一覧_自動計算用'!AE14="b",'勤務形態一覧_自動計算用'!AE14="c",'勤務形態一覧_自動計算用'!AE14="d",'勤務形態一覧_自動計算用'!AE14="e",'勤務形態一覧_自動計算用'!AE14="f",'勤務形態一覧_自動計算用'!AE14="g",'勤務形態一覧_自動計算用'!AE14="h",'勤務形態一覧_自動計算用'!AE14="I",'勤務形態一覧_自動計算用'!AE14="y"),VLOOKUP('勤務形態一覧_自動計算用'!AE14,'事前入力シート'!$C$22:$D$31,2),'勤務形態一覧_自動計算用'!AE14*60)</f>
        <v>0</v>
      </c>
      <c r="AF14" s="29">
        <f>IF(OR('勤務形態一覧_自動計算用'!AF14="a",'勤務形態一覧_自動計算用'!AF14="b",'勤務形態一覧_自動計算用'!AF14="c",'勤務形態一覧_自動計算用'!AF14="d",'勤務形態一覧_自動計算用'!AF14="e",'勤務形態一覧_自動計算用'!AF14="f",'勤務形態一覧_自動計算用'!AF14="g",'勤務形態一覧_自動計算用'!AF14="h",'勤務形態一覧_自動計算用'!AF14="I",'勤務形態一覧_自動計算用'!AF14="y"),VLOOKUP('勤務形態一覧_自動計算用'!AF14,'事前入力シート'!$C$22:$D$31,2),'勤務形態一覧_自動計算用'!AF14*60)</f>
        <v>0</v>
      </c>
      <c r="AG14" s="39">
        <f t="shared" si="0"/>
        <v>0</v>
      </c>
      <c r="AH14" s="40">
        <f t="shared" si="1"/>
        <v>0</v>
      </c>
      <c r="AI14" s="40" t="e">
        <f t="shared" si="2"/>
        <v>#DIV/0!</v>
      </c>
    </row>
    <row r="15" spans="1:35" ht="18" customHeight="1">
      <c r="A15" s="23"/>
      <c r="B15" s="24"/>
      <c r="C15" s="150"/>
      <c r="D15" s="150"/>
      <c r="E15" s="28">
        <f>IF(OR('勤務形態一覧_自動計算用'!E15="a",'勤務形態一覧_自動計算用'!E15="b",'勤務形態一覧_自動計算用'!E15="c",'勤務形態一覧_自動計算用'!E15="d",'勤務形態一覧_自動計算用'!E15="e",'勤務形態一覧_自動計算用'!E15="f",'勤務形態一覧_自動計算用'!E15="g",'勤務形態一覧_自動計算用'!E15="h",'勤務形態一覧_自動計算用'!E15="I",'勤務形態一覧_自動計算用'!E15="y"),VLOOKUP('勤務形態一覧_自動計算用'!E15,'事前入力シート'!$C$22:$D$31,2),'勤務形態一覧_自動計算用'!E15*60)</f>
        <v>0</v>
      </c>
      <c r="F15" s="28">
        <f>IF(OR('勤務形態一覧_自動計算用'!F15="a",'勤務形態一覧_自動計算用'!F15="b",'勤務形態一覧_自動計算用'!F15="c",'勤務形態一覧_自動計算用'!F15="d",'勤務形態一覧_自動計算用'!F15="e",'勤務形態一覧_自動計算用'!F15="f",'勤務形態一覧_自動計算用'!F15="g",'勤務形態一覧_自動計算用'!F15="h",'勤務形態一覧_自動計算用'!F15="I",'勤務形態一覧_自動計算用'!F15="y"),VLOOKUP('勤務形態一覧_自動計算用'!F15,'事前入力シート'!$C$22:$D$31,2),'勤務形態一覧_自動計算用'!F15*60)</f>
        <v>0</v>
      </c>
      <c r="G15" s="28">
        <f>IF(OR('勤務形態一覧_自動計算用'!G15="a",'勤務形態一覧_自動計算用'!G15="b",'勤務形態一覧_自動計算用'!G15="c",'勤務形態一覧_自動計算用'!G15="d",'勤務形態一覧_自動計算用'!G15="e",'勤務形態一覧_自動計算用'!G15="f",'勤務形態一覧_自動計算用'!G15="g",'勤務形態一覧_自動計算用'!G15="h",'勤務形態一覧_自動計算用'!G15="I",'勤務形態一覧_自動計算用'!G15="y"),VLOOKUP('勤務形態一覧_自動計算用'!G15,'事前入力シート'!$C$22:$D$31,2),'勤務形態一覧_自動計算用'!G15*60)</f>
        <v>0</v>
      </c>
      <c r="H15" s="28">
        <f>IF(OR('勤務形態一覧_自動計算用'!H15="a",'勤務形態一覧_自動計算用'!H15="b",'勤務形態一覧_自動計算用'!H15="c",'勤務形態一覧_自動計算用'!H15="d",'勤務形態一覧_自動計算用'!H15="e",'勤務形態一覧_自動計算用'!H15="f",'勤務形態一覧_自動計算用'!H15="g",'勤務形態一覧_自動計算用'!H15="h",'勤務形態一覧_自動計算用'!H15="I",'勤務形態一覧_自動計算用'!H15="y"),VLOOKUP('勤務形態一覧_自動計算用'!H15,'事前入力シート'!$C$22:$D$31,2),'勤務形態一覧_自動計算用'!H15*60)</f>
        <v>0</v>
      </c>
      <c r="I15" s="28">
        <f>IF(OR('勤務形態一覧_自動計算用'!I15="a",'勤務形態一覧_自動計算用'!I15="b",'勤務形態一覧_自動計算用'!I15="c",'勤務形態一覧_自動計算用'!I15="d",'勤務形態一覧_自動計算用'!I15="e",'勤務形態一覧_自動計算用'!I15="f",'勤務形態一覧_自動計算用'!I15="g",'勤務形態一覧_自動計算用'!I15="h",'勤務形態一覧_自動計算用'!I15="I",'勤務形態一覧_自動計算用'!I15="y"),VLOOKUP('勤務形態一覧_自動計算用'!I15,'事前入力シート'!$C$22:$D$31,2),'勤務形態一覧_自動計算用'!I15*60)</f>
        <v>0</v>
      </c>
      <c r="J15" s="28">
        <f>IF(OR('勤務形態一覧_自動計算用'!J15="a",'勤務形態一覧_自動計算用'!J15="b",'勤務形態一覧_自動計算用'!J15="c",'勤務形態一覧_自動計算用'!J15="d",'勤務形態一覧_自動計算用'!J15="e",'勤務形態一覧_自動計算用'!J15="f",'勤務形態一覧_自動計算用'!J15="g",'勤務形態一覧_自動計算用'!J15="h",'勤務形態一覧_自動計算用'!J15="I",'勤務形態一覧_自動計算用'!J15="y"),VLOOKUP('勤務形態一覧_自動計算用'!J15,'事前入力シート'!$C$22:$D$31,2),'勤務形態一覧_自動計算用'!J15*60)</f>
        <v>0</v>
      </c>
      <c r="K15" s="28">
        <f>IF(OR('勤務形態一覧_自動計算用'!K15="a",'勤務形態一覧_自動計算用'!K15="b",'勤務形態一覧_自動計算用'!K15="c",'勤務形態一覧_自動計算用'!K15="d",'勤務形態一覧_自動計算用'!K15="e",'勤務形態一覧_自動計算用'!K15="f",'勤務形態一覧_自動計算用'!K15="g",'勤務形態一覧_自動計算用'!K15="h",'勤務形態一覧_自動計算用'!K15="I",'勤務形態一覧_自動計算用'!K15="y"),VLOOKUP('勤務形態一覧_自動計算用'!K15,'事前入力シート'!$C$22:$D$31,2),'勤務形態一覧_自動計算用'!K15*60)</f>
        <v>0</v>
      </c>
      <c r="L15" s="28">
        <f>IF(OR('勤務形態一覧_自動計算用'!L15="a",'勤務形態一覧_自動計算用'!L15="b",'勤務形態一覧_自動計算用'!L15="c",'勤務形態一覧_自動計算用'!L15="d",'勤務形態一覧_自動計算用'!L15="e",'勤務形態一覧_自動計算用'!L15="f",'勤務形態一覧_自動計算用'!L15="g",'勤務形態一覧_自動計算用'!L15="h",'勤務形態一覧_自動計算用'!L15="I",'勤務形態一覧_自動計算用'!L15="y"),VLOOKUP('勤務形態一覧_自動計算用'!L15,'事前入力シート'!$C$22:$D$31,2),'勤務形態一覧_自動計算用'!L15*60)</f>
        <v>0</v>
      </c>
      <c r="M15" s="28">
        <f>IF(OR('勤務形態一覧_自動計算用'!M15="a",'勤務形態一覧_自動計算用'!M15="b",'勤務形態一覧_自動計算用'!M15="c",'勤務形態一覧_自動計算用'!M15="d",'勤務形態一覧_自動計算用'!M15="e",'勤務形態一覧_自動計算用'!M15="f",'勤務形態一覧_自動計算用'!M15="g",'勤務形態一覧_自動計算用'!M15="h",'勤務形態一覧_自動計算用'!M15="I",'勤務形態一覧_自動計算用'!M15="y"),VLOOKUP('勤務形態一覧_自動計算用'!M15,'事前入力シート'!$C$22:$D$31,2),'勤務形態一覧_自動計算用'!M15*60)</f>
        <v>0</v>
      </c>
      <c r="N15" s="28">
        <f>IF(OR('勤務形態一覧_自動計算用'!N15="a",'勤務形態一覧_自動計算用'!N15="b",'勤務形態一覧_自動計算用'!N15="c",'勤務形態一覧_自動計算用'!N15="d",'勤務形態一覧_自動計算用'!N15="e",'勤務形態一覧_自動計算用'!N15="f",'勤務形態一覧_自動計算用'!N15="g",'勤務形態一覧_自動計算用'!N15="h",'勤務形態一覧_自動計算用'!N15="I",'勤務形態一覧_自動計算用'!N15="y"),VLOOKUP('勤務形態一覧_自動計算用'!N15,'事前入力シート'!$C$22:$D$31,2),'勤務形態一覧_自動計算用'!N15*60)</f>
        <v>0</v>
      </c>
      <c r="O15" s="28">
        <f>IF(OR('勤務形態一覧_自動計算用'!O15="a",'勤務形態一覧_自動計算用'!O15="b",'勤務形態一覧_自動計算用'!O15="c",'勤務形態一覧_自動計算用'!O15="d",'勤務形態一覧_自動計算用'!O15="e",'勤務形態一覧_自動計算用'!O15="f",'勤務形態一覧_自動計算用'!O15="g",'勤務形態一覧_自動計算用'!O15="h",'勤務形態一覧_自動計算用'!O15="I",'勤務形態一覧_自動計算用'!O15="y"),VLOOKUP('勤務形態一覧_自動計算用'!O15,'事前入力シート'!$C$22:$D$31,2),'勤務形態一覧_自動計算用'!O15*60)</f>
        <v>0</v>
      </c>
      <c r="P15" s="28">
        <f>IF(OR('勤務形態一覧_自動計算用'!P15="a",'勤務形態一覧_自動計算用'!P15="b",'勤務形態一覧_自動計算用'!P15="c",'勤務形態一覧_自動計算用'!P15="d",'勤務形態一覧_自動計算用'!P15="e",'勤務形態一覧_自動計算用'!P15="f",'勤務形態一覧_自動計算用'!P15="g",'勤務形態一覧_自動計算用'!P15="h",'勤務形態一覧_自動計算用'!P15="I",'勤務形態一覧_自動計算用'!P15="y"),VLOOKUP('勤務形態一覧_自動計算用'!P15,'事前入力シート'!$C$22:$D$31,2),'勤務形態一覧_自動計算用'!P15*60)</f>
        <v>0</v>
      </c>
      <c r="Q15" s="28">
        <f>IF(OR('勤務形態一覧_自動計算用'!Q15="a",'勤務形態一覧_自動計算用'!Q15="b",'勤務形態一覧_自動計算用'!Q15="c",'勤務形態一覧_自動計算用'!Q15="d",'勤務形態一覧_自動計算用'!Q15="e",'勤務形態一覧_自動計算用'!Q15="f",'勤務形態一覧_自動計算用'!Q15="g",'勤務形態一覧_自動計算用'!Q15="h",'勤務形態一覧_自動計算用'!Q15="I",'勤務形態一覧_自動計算用'!Q15="y"),VLOOKUP('勤務形態一覧_自動計算用'!Q15,'事前入力シート'!$C$22:$D$31,2),'勤務形態一覧_自動計算用'!Q15*60)</f>
        <v>0</v>
      </c>
      <c r="R15" s="28">
        <f>IF(OR('勤務形態一覧_自動計算用'!R15="a",'勤務形態一覧_自動計算用'!R15="b",'勤務形態一覧_自動計算用'!R15="c",'勤務形態一覧_自動計算用'!R15="d",'勤務形態一覧_自動計算用'!R15="e",'勤務形態一覧_自動計算用'!R15="f",'勤務形態一覧_自動計算用'!R15="g",'勤務形態一覧_自動計算用'!R15="h",'勤務形態一覧_自動計算用'!R15="I",'勤務形態一覧_自動計算用'!R15="y"),VLOOKUP('勤務形態一覧_自動計算用'!R15,'事前入力シート'!$C$22:$D$31,2),'勤務形態一覧_自動計算用'!R15*60)</f>
        <v>0</v>
      </c>
      <c r="S15" s="28">
        <f>IF(OR('勤務形態一覧_自動計算用'!S15="a",'勤務形態一覧_自動計算用'!S15="b",'勤務形態一覧_自動計算用'!S15="c",'勤務形態一覧_自動計算用'!S15="d",'勤務形態一覧_自動計算用'!S15="e",'勤務形態一覧_自動計算用'!S15="f",'勤務形態一覧_自動計算用'!S15="g",'勤務形態一覧_自動計算用'!S15="h",'勤務形態一覧_自動計算用'!S15="I",'勤務形態一覧_自動計算用'!S15="y"),VLOOKUP('勤務形態一覧_自動計算用'!S15,'事前入力シート'!$C$22:$D$31,2),'勤務形態一覧_自動計算用'!S15*60)</f>
        <v>0</v>
      </c>
      <c r="T15" s="28">
        <f>IF(OR('勤務形態一覧_自動計算用'!T15="a",'勤務形態一覧_自動計算用'!T15="b",'勤務形態一覧_自動計算用'!T15="c",'勤務形態一覧_自動計算用'!T15="d",'勤務形態一覧_自動計算用'!T15="e",'勤務形態一覧_自動計算用'!T15="f",'勤務形態一覧_自動計算用'!T15="g",'勤務形態一覧_自動計算用'!T15="h",'勤務形態一覧_自動計算用'!T15="I",'勤務形態一覧_自動計算用'!T15="y"),VLOOKUP('勤務形態一覧_自動計算用'!T15,'事前入力シート'!$C$22:$D$31,2),'勤務形態一覧_自動計算用'!T15*60)</f>
        <v>0</v>
      </c>
      <c r="U15" s="28">
        <f>IF(OR('勤務形態一覧_自動計算用'!U15="a",'勤務形態一覧_自動計算用'!U15="b",'勤務形態一覧_自動計算用'!U15="c",'勤務形態一覧_自動計算用'!U15="d",'勤務形態一覧_自動計算用'!U15="e",'勤務形態一覧_自動計算用'!U15="f",'勤務形態一覧_自動計算用'!U15="g",'勤務形態一覧_自動計算用'!U15="h",'勤務形態一覧_自動計算用'!U15="I",'勤務形態一覧_自動計算用'!U15="y"),VLOOKUP('勤務形態一覧_自動計算用'!U15,'事前入力シート'!$C$22:$D$31,2),'勤務形態一覧_自動計算用'!U15*60)</f>
        <v>0</v>
      </c>
      <c r="V15" s="28">
        <f>IF(OR('勤務形態一覧_自動計算用'!V15="a",'勤務形態一覧_自動計算用'!V15="b",'勤務形態一覧_自動計算用'!V15="c",'勤務形態一覧_自動計算用'!V15="d",'勤務形態一覧_自動計算用'!V15="e",'勤務形態一覧_自動計算用'!V15="f",'勤務形態一覧_自動計算用'!V15="g",'勤務形態一覧_自動計算用'!V15="h",'勤務形態一覧_自動計算用'!V15="I",'勤務形態一覧_自動計算用'!V15="y"),VLOOKUP('勤務形態一覧_自動計算用'!V15,'事前入力シート'!$C$22:$D$31,2),'勤務形態一覧_自動計算用'!V15*60)</f>
        <v>0</v>
      </c>
      <c r="W15" s="28">
        <f>IF(OR('勤務形態一覧_自動計算用'!W15="a",'勤務形態一覧_自動計算用'!W15="b",'勤務形態一覧_自動計算用'!W15="c",'勤務形態一覧_自動計算用'!W15="d",'勤務形態一覧_自動計算用'!W15="e",'勤務形態一覧_自動計算用'!W15="f",'勤務形態一覧_自動計算用'!W15="g",'勤務形態一覧_自動計算用'!W15="h",'勤務形態一覧_自動計算用'!W15="I",'勤務形態一覧_自動計算用'!W15="y"),VLOOKUP('勤務形態一覧_自動計算用'!W15,'事前入力シート'!$C$22:$D$31,2),'勤務形態一覧_自動計算用'!W15*60)</f>
        <v>0</v>
      </c>
      <c r="X15" s="28">
        <f>IF(OR('勤務形態一覧_自動計算用'!X15="a",'勤務形態一覧_自動計算用'!X15="b",'勤務形態一覧_自動計算用'!X15="c",'勤務形態一覧_自動計算用'!X15="d",'勤務形態一覧_自動計算用'!X15="e",'勤務形態一覧_自動計算用'!X15="f",'勤務形態一覧_自動計算用'!X15="g",'勤務形態一覧_自動計算用'!X15="h",'勤務形態一覧_自動計算用'!X15="I",'勤務形態一覧_自動計算用'!X15="y"),VLOOKUP('勤務形態一覧_自動計算用'!X15,'事前入力シート'!$C$22:$D$31,2),'勤務形態一覧_自動計算用'!X15*60)</f>
        <v>0</v>
      </c>
      <c r="Y15" s="28">
        <f>IF(OR('勤務形態一覧_自動計算用'!Y15="a",'勤務形態一覧_自動計算用'!Y15="b",'勤務形態一覧_自動計算用'!Y15="c",'勤務形態一覧_自動計算用'!Y15="d",'勤務形態一覧_自動計算用'!Y15="e",'勤務形態一覧_自動計算用'!Y15="f",'勤務形態一覧_自動計算用'!Y15="g",'勤務形態一覧_自動計算用'!Y15="h",'勤務形態一覧_自動計算用'!Y15="I",'勤務形態一覧_自動計算用'!Y15="y"),VLOOKUP('勤務形態一覧_自動計算用'!Y15,'事前入力シート'!$C$22:$D$31,2),'勤務形態一覧_自動計算用'!Y15*60)</f>
        <v>0</v>
      </c>
      <c r="Z15" s="28">
        <f>IF(OR('勤務形態一覧_自動計算用'!Z15="a",'勤務形態一覧_自動計算用'!Z15="b",'勤務形態一覧_自動計算用'!Z15="c",'勤務形態一覧_自動計算用'!Z15="d",'勤務形態一覧_自動計算用'!Z15="e",'勤務形態一覧_自動計算用'!Z15="f",'勤務形態一覧_自動計算用'!Z15="g",'勤務形態一覧_自動計算用'!Z15="h",'勤務形態一覧_自動計算用'!Z15="I",'勤務形態一覧_自動計算用'!Z15="y"),VLOOKUP('勤務形態一覧_自動計算用'!Z15,'事前入力シート'!$C$22:$D$31,2),'勤務形態一覧_自動計算用'!Z15*60)</f>
        <v>0</v>
      </c>
      <c r="AA15" s="28">
        <f>IF(OR('勤務形態一覧_自動計算用'!AA15="a",'勤務形態一覧_自動計算用'!AA15="b",'勤務形態一覧_自動計算用'!AA15="c",'勤務形態一覧_自動計算用'!AA15="d",'勤務形態一覧_自動計算用'!AA15="e",'勤務形態一覧_自動計算用'!AA15="f",'勤務形態一覧_自動計算用'!AA15="g",'勤務形態一覧_自動計算用'!AA15="h",'勤務形態一覧_自動計算用'!AA15="I",'勤務形態一覧_自動計算用'!AA15="y"),VLOOKUP('勤務形態一覧_自動計算用'!AA15,'事前入力シート'!$C$22:$D$31,2),'勤務形態一覧_自動計算用'!AA15*60)</f>
        <v>0</v>
      </c>
      <c r="AB15" s="28">
        <f>IF(OR('勤務形態一覧_自動計算用'!AB15="a",'勤務形態一覧_自動計算用'!AB15="b",'勤務形態一覧_自動計算用'!AB15="c",'勤務形態一覧_自動計算用'!AB15="d",'勤務形態一覧_自動計算用'!AB15="e",'勤務形態一覧_自動計算用'!AB15="f",'勤務形態一覧_自動計算用'!AB15="g",'勤務形態一覧_自動計算用'!AB15="h",'勤務形態一覧_自動計算用'!AB15="I",'勤務形態一覧_自動計算用'!AB15="y"),VLOOKUP('勤務形態一覧_自動計算用'!AB15,'事前入力シート'!$C$22:$D$31,2),'勤務形態一覧_自動計算用'!AB15*60)</f>
        <v>0</v>
      </c>
      <c r="AC15" s="28">
        <f>IF(OR('勤務形態一覧_自動計算用'!AC15="a",'勤務形態一覧_自動計算用'!AC15="b",'勤務形態一覧_自動計算用'!AC15="c",'勤務形態一覧_自動計算用'!AC15="d",'勤務形態一覧_自動計算用'!AC15="e",'勤務形態一覧_自動計算用'!AC15="f",'勤務形態一覧_自動計算用'!AC15="g",'勤務形態一覧_自動計算用'!AC15="h",'勤務形態一覧_自動計算用'!AC15="I",'勤務形態一覧_自動計算用'!AC15="y"),VLOOKUP('勤務形態一覧_自動計算用'!AC15,'事前入力シート'!$C$22:$D$31,2),'勤務形態一覧_自動計算用'!AC15*60)</f>
        <v>0</v>
      </c>
      <c r="AD15" s="28">
        <f>IF(OR('勤務形態一覧_自動計算用'!AD15="a",'勤務形態一覧_自動計算用'!AD15="b",'勤務形態一覧_自動計算用'!AD15="c",'勤務形態一覧_自動計算用'!AD15="d",'勤務形態一覧_自動計算用'!AD15="e",'勤務形態一覧_自動計算用'!AD15="f",'勤務形態一覧_自動計算用'!AD15="g",'勤務形態一覧_自動計算用'!AD15="h",'勤務形態一覧_自動計算用'!AD15="I",'勤務形態一覧_自動計算用'!AD15="y"),VLOOKUP('勤務形態一覧_自動計算用'!AD15,'事前入力シート'!$C$22:$D$31,2),'勤務形態一覧_自動計算用'!AD15*60)</f>
        <v>0</v>
      </c>
      <c r="AE15" s="28">
        <f>IF(OR('勤務形態一覧_自動計算用'!AE15="a",'勤務形態一覧_自動計算用'!AE15="b",'勤務形態一覧_自動計算用'!AE15="c",'勤務形態一覧_自動計算用'!AE15="d",'勤務形態一覧_自動計算用'!AE15="e",'勤務形態一覧_自動計算用'!AE15="f",'勤務形態一覧_自動計算用'!AE15="g",'勤務形態一覧_自動計算用'!AE15="h",'勤務形態一覧_自動計算用'!AE15="I",'勤務形態一覧_自動計算用'!AE15="y"),VLOOKUP('勤務形態一覧_自動計算用'!AE15,'事前入力シート'!$C$22:$D$31,2),'勤務形態一覧_自動計算用'!AE15*60)</f>
        <v>0</v>
      </c>
      <c r="AF15" s="29">
        <f>IF(OR('勤務形態一覧_自動計算用'!AF15="a",'勤務形態一覧_自動計算用'!AF15="b",'勤務形態一覧_自動計算用'!AF15="c",'勤務形態一覧_自動計算用'!AF15="d",'勤務形態一覧_自動計算用'!AF15="e",'勤務形態一覧_自動計算用'!AF15="f",'勤務形態一覧_自動計算用'!AF15="g",'勤務形態一覧_自動計算用'!AF15="h",'勤務形態一覧_自動計算用'!AF15="I",'勤務形態一覧_自動計算用'!AF15="y"),VLOOKUP('勤務形態一覧_自動計算用'!AF15,'事前入力シート'!$C$22:$D$31,2),'勤務形態一覧_自動計算用'!AF15*60)</f>
        <v>0</v>
      </c>
      <c r="AG15" s="39">
        <f t="shared" si="0"/>
        <v>0</v>
      </c>
      <c r="AH15" s="40">
        <f t="shared" si="1"/>
        <v>0</v>
      </c>
      <c r="AI15" s="40" t="e">
        <f t="shared" si="2"/>
        <v>#DIV/0!</v>
      </c>
    </row>
    <row r="16" spans="1:35" ht="18" customHeight="1">
      <c r="A16" s="23"/>
      <c r="B16" s="24"/>
      <c r="C16" s="150"/>
      <c r="D16" s="150"/>
      <c r="E16" s="28">
        <f>IF(OR('勤務形態一覧_自動計算用'!E16="a",'勤務形態一覧_自動計算用'!E16="b",'勤務形態一覧_自動計算用'!E16="c",'勤務形態一覧_自動計算用'!E16="d",'勤務形態一覧_自動計算用'!E16="e",'勤務形態一覧_自動計算用'!E16="f",'勤務形態一覧_自動計算用'!E16="g",'勤務形態一覧_自動計算用'!E16="h",'勤務形態一覧_自動計算用'!E16="I",'勤務形態一覧_自動計算用'!E16="y"),VLOOKUP('勤務形態一覧_自動計算用'!E16,'事前入力シート'!$C$22:$D$31,2),'勤務形態一覧_自動計算用'!E16*60)</f>
        <v>0</v>
      </c>
      <c r="F16" s="28">
        <f>IF(OR('勤務形態一覧_自動計算用'!F16="a",'勤務形態一覧_自動計算用'!F16="b",'勤務形態一覧_自動計算用'!F16="c",'勤務形態一覧_自動計算用'!F16="d",'勤務形態一覧_自動計算用'!F16="e",'勤務形態一覧_自動計算用'!F16="f",'勤務形態一覧_自動計算用'!F16="g",'勤務形態一覧_自動計算用'!F16="h",'勤務形態一覧_自動計算用'!F16="I",'勤務形態一覧_自動計算用'!F16="y"),VLOOKUP('勤務形態一覧_自動計算用'!F16,'事前入力シート'!$C$22:$D$31,2),'勤務形態一覧_自動計算用'!F16*60)</f>
        <v>0</v>
      </c>
      <c r="G16" s="28">
        <f>IF(OR('勤務形態一覧_自動計算用'!G16="a",'勤務形態一覧_自動計算用'!G16="b",'勤務形態一覧_自動計算用'!G16="c",'勤務形態一覧_自動計算用'!G16="d",'勤務形態一覧_自動計算用'!G16="e",'勤務形態一覧_自動計算用'!G16="f",'勤務形態一覧_自動計算用'!G16="g",'勤務形態一覧_自動計算用'!G16="h",'勤務形態一覧_自動計算用'!G16="I",'勤務形態一覧_自動計算用'!G16="y"),VLOOKUP('勤務形態一覧_自動計算用'!G16,'事前入力シート'!$C$22:$D$31,2),'勤務形態一覧_自動計算用'!G16*60)</f>
        <v>0</v>
      </c>
      <c r="H16" s="28">
        <f>IF(OR('勤務形態一覧_自動計算用'!H16="a",'勤務形態一覧_自動計算用'!H16="b",'勤務形態一覧_自動計算用'!H16="c",'勤務形態一覧_自動計算用'!H16="d",'勤務形態一覧_自動計算用'!H16="e",'勤務形態一覧_自動計算用'!H16="f",'勤務形態一覧_自動計算用'!H16="g",'勤務形態一覧_自動計算用'!H16="h",'勤務形態一覧_自動計算用'!H16="I",'勤務形態一覧_自動計算用'!H16="y"),VLOOKUP('勤務形態一覧_自動計算用'!H16,'事前入力シート'!$C$22:$D$31,2),'勤務形態一覧_自動計算用'!H16*60)</f>
        <v>0</v>
      </c>
      <c r="I16" s="28">
        <f>IF(OR('勤務形態一覧_自動計算用'!I16="a",'勤務形態一覧_自動計算用'!I16="b",'勤務形態一覧_自動計算用'!I16="c",'勤務形態一覧_自動計算用'!I16="d",'勤務形態一覧_自動計算用'!I16="e",'勤務形態一覧_自動計算用'!I16="f",'勤務形態一覧_自動計算用'!I16="g",'勤務形態一覧_自動計算用'!I16="h",'勤務形態一覧_自動計算用'!I16="I",'勤務形態一覧_自動計算用'!I16="y"),VLOOKUP('勤務形態一覧_自動計算用'!I16,'事前入力シート'!$C$22:$D$31,2),'勤務形態一覧_自動計算用'!I16*60)</f>
        <v>0</v>
      </c>
      <c r="J16" s="28">
        <f>IF(OR('勤務形態一覧_自動計算用'!J16="a",'勤務形態一覧_自動計算用'!J16="b",'勤務形態一覧_自動計算用'!J16="c",'勤務形態一覧_自動計算用'!J16="d",'勤務形態一覧_自動計算用'!J16="e",'勤務形態一覧_自動計算用'!J16="f",'勤務形態一覧_自動計算用'!J16="g",'勤務形態一覧_自動計算用'!J16="h",'勤務形態一覧_自動計算用'!J16="I",'勤務形態一覧_自動計算用'!J16="y"),VLOOKUP('勤務形態一覧_自動計算用'!J16,'事前入力シート'!$C$22:$D$31,2),'勤務形態一覧_自動計算用'!J16*60)</f>
        <v>0</v>
      </c>
      <c r="K16" s="28">
        <f>IF(OR('勤務形態一覧_自動計算用'!K16="a",'勤務形態一覧_自動計算用'!K16="b",'勤務形態一覧_自動計算用'!K16="c",'勤務形態一覧_自動計算用'!K16="d",'勤務形態一覧_自動計算用'!K16="e",'勤務形態一覧_自動計算用'!K16="f",'勤務形態一覧_自動計算用'!K16="g",'勤務形態一覧_自動計算用'!K16="h",'勤務形態一覧_自動計算用'!K16="I",'勤務形態一覧_自動計算用'!K16="y"),VLOOKUP('勤務形態一覧_自動計算用'!K16,'事前入力シート'!$C$22:$D$31,2),'勤務形態一覧_自動計算用'!K16*60)</f>
        <v>0</v>
      </c>
      <c r="L16" s="28">
        <f>IF(OR('勤務形態一覧_自動計算用'!L16="a",'勤務形態一覧_自動計算用'!L16="b",'勤務形態一覧_自動計算用'!L16="c",'勤務形態一覧_自動計算用'!L16="d",'勤務形態一覧_自動計算用'!L16="e",'勤務形態一覧_自動計算用'!L16="f",'勤務形態一覧_自動計算用'!L16="g",'勤務形態一覧_自動計算用'!L16="h",'勤務形態一覧_自動計算用'!L16="I",'勤務形態一覧_自動計算用'!L16="y"),VLOOKUP('勤務形態一覧_自動計算用'!L16,'事前入力シート'!$C$22:$D$31,2),'勤務形態一覧_自動計算用'!L16*60)</f>
        <v>0</v>
      </c>
      <c r="M16" s="28">
        <f>IF(OR('勤務形態一覧_自動計算用'!M16="a",'勤務形態一覧_自動計算用'!M16="b",'勤務形態一覧_自動計算用'!M16="c",'勤務形態一覧_自動計算用'!M16="d",'勤務形態一覧_自動計算用'!M16="e",'勤務形態一覧_自動計算用'!M16="f",'勤務形態一覧_自動計算用'!M16="g",'勤務形態一覧_自動計算用'!M16="h",'勤務形態一覧_自動計算用'!M16="I",'勤務形態一覧_自動計算用'!M16="y"),VLOOKUP('勤務形態一覧_自動計算用'!M16,'事前入力シート'!$C$22:$D$31,2),'勤務形態一覧_自動計算用'!M16*60)</f>
        <v>0</v>
      </c>
      <c r="N16" s="28">
        <f>IF(OR('勤務形態一覧_自動計算用'!N16="a",'勤務形態一覧_自動計算用'!N16="b",'勤務形態一覧_自動計算用'!N16="c",'勤務形態一覧_自動計算用'!N16="d",'勤務形態一覧_自動計算用'!N16="e",'勤務形態一覧_自動計算用'!N16="f",'勤務形態一覧_自動計算用'!N16="g",'勤務形態一覧_自動計算用'!N16="h",'勤務形態一覧_自動計算用'!N16="I",'勤務形態一覧_自動計算用'!N16="y"),VLOOKUP('勤務形態一覧_自動計算用'!N16,'事前入力シート'!$C$22:$D$31,2),'勤務形態一覧_自動計算用'!N16*60)</f>
        <v>0</v>
      </c>
      <c r="O16" s="28">
        <f>IF(OR('勤務形態一覧_自動計算用'!O16="a",'勤務形態一覧_自動計算用'!O16="b",'勤務形態一覧_自動計算用'!O16="c",'勤務形態一覧_自動計算用'!O16="d",'勤務形態一覧_自動計算用'!O16="e",'勤務形態一覧_自動計算用'!O16="f",'勤務形態一覧_自動計算用'!O16="g",'勤務形態一覧_自動計算用'!O16="h",'勤務形態一覧_自動計算用'!O16="I",'勤務形態一覧_自動計算用'!O16="y"),VLOOKUP('勤務形態一覧_自動計算用'!O16,'事前入力シート'!$C$22:$D$31,2),'勤務形態一覧_自動計算用'!O16*60)</f>
        <v>0</v>
      </c>
      <c r="P16" s="28">
        <f>IF(OR('勤務形態一覧_自動計算用'!P16="a",'勤務形態一覧_自動計算用'!P16="b",'勤務形態一覧_自動計算用'!P16="c",'勤務形態一覧_自動計算用'!P16="d",'勤務形態一覧_自動計算用'!P16="e",'勤務形態一覧_自動計算用'!P16="f",'勤務形態一覧_自動計算用'!P16="g",'勤務形態一覧_自動計算用'!P16="h",'勤務形態一覧_自動計算用'!P16="I",'勤務形態一覧_自動計算用'!P16="y"),VLOOKUP('勤務形態一覧_自動計算用'!P16,'事前入力シート'!$C$22:$D$31,2),'勤務形態一覧_自動計算用'!P16*60)</f>
        <v>0</v>
      </c>
      <c r="Q16" s="28">
        <f>IF(OR('勤務形態一覧_自動計算用'!Q16="a",'勤務形態一覧_自動計算用'!Q16="b",'勤務形態一覧_自動計算用'!Q16="c",'勤務形態一覧_自動計算用'!Q16="d",'勤務形態一覧_自動計算用'!Q16="e",'勤務形態一覧_自動計算用'!Q16="f",'勤務形態一覧_自動計算用'!Q16="g",'勤務形態一覧_自動計算用'!Q16="h",'勤務形態一覧_自動計算用'!Q16="I",'勤務形態一覧_自動計算用'!Q16="y"),VLOOKUP('勤務形態一覧_自動計算用'!Q16,'事前入力シート'!$C$22:$D$31,2),'勤務形態一覧_自動計算用'!Q16*60)</f>
        <v>0</v>
      </c>
      <c r="R16" s="28">
        <f>IF(OR('勤務形態一覧_自動計算用'!R16="a",'勤務形態一覧_自動計算用'!R16="b",'勤務形態一覧_自動計算用'!R16="c",'勤務形態一覧_自動計算用'!R16="d",'勤務形態一覧_自動計算用'!R16="e",'勤務形態一覧_自動計算用'!R16="f",'勤務形態一覧_自動計算用'!R16="g",'勤務形態一覧_自動計算用'!R16="h",'勤務形態一覧_自動計算用'!R16="I",'勤務形態一覧_自動計算用'!R16="y"),VLOOKUP('勤務形態一覧_自動計算用'!R16,'事前入力シート'!$C$22:$D$31,2),'勤務形態一覧_自動計算用'!R16*60)</f>
        <v>0</v>
      </c>
      <c r="S16" s="28">
        <f>IF(OR('勤務形態一覧_自動計算用'!S16="a",'勤務形態一覧_自動計算用'!S16="b",'勤務形態一覧_自動計算用'!S16="c",'勤務形態一覧_自動計算用'!S16="d",'勤務形態一覧_自動計算用'!S16="e",'勤務形態一覧_自動計算用'!S16="f",'勤務形態一覧_自動計算用'!S16="g",'勤務形態一覧_自動計算用'!S16="h",'勤務形態一覧_自動計算用'!S16="I",'勤務形態一覧_自動計算用'!S16="y"),VLOOKUP('勤務形態一覧_自動計算用'!S16,'事前入力シート'!$C$22:$D$31,2),'勤務形態一覧_自動計算用'!S16*60)</f>
        <v>0</v>
      </c>
      <c r="T16" s="28">
        <f>IF(OR('勤務形態一覧_自動計算用'!T16="a",'勤務形態一覧_自動計算用'!T16="b",'勤務形態一覧_自動計算用'!T16="c",'勤務形態一覧_自動計算用'!T16="d",'勤務形態一覧_自動計算用'!T16="e",'勤務形態一覧_自動計算用'!T16="f",'勤務形態一覧_自動計算用'!T16="g",'勤務形態一覧_自動計算用'!T16="h",'勤務形態一覧_自動計算用'!T16="I",'勤務形態一覧_自動計算用'!T16="y"),VLOOKUP('勤務形態一覧_自動計算用'!T16,'事前入力シート'!$C$22:$D$31,2),'勤務形態一覧_自動計算用'!T16*60)</f>
        <v>0</v>
      </c>
      <c r="U16" s="28">
        <f>IF(OR('勤務形態一覧_自動計算用'!U16="a",'勤務形態一覧_自動計算用'!U16="b",'勤務形態一覧_自動計算用'!U16="c",'勤務形態一覧_自動計算用'!U16="d",'勤務形態一覧_自動計算用'!U16="e",'勤務形態一覧_自動計算用'!U16="f",'勤務形態一覧_自動計算用'!U16="g",'勤務形態一覧_自動計算用'!U16="h",'勤務形態一覧_自動計算用'!U16="I",'勤務形態一覧_自動計算用'!U16="y"),VLOOKUP('勤務形態一覧_自動計算用'!U16,'事前入力シート'!$C$22:$D$31,2),'勤務形態一覧_自動計算用'!U16*60)</f>
        <v>0</v>
      </c>
      <c r="V16" s="28">
        <f>IF(OR('勤務形態一覧_自動計算用'!V16="a",'勤務形態一覧_自動計算用'!V16="b",'勤務形態一覧_自動計算用'!V16="c",'勤務形態一覧_自動計算用'!V16="d",'勤務形態一覧_自動計算用'!V16="e",'勤務形態一覧_自動計算用'!V16="f",'勤務形態一覧_自動計算用'!V16="g",'勤務形態一覧_自動計算用'!V16="h",'勤務形態一覧_自動計算用'!V16="I",'勤務形態一覧_自動計算用'!V16="y"),VLOOKUP('勤務形態一覧_自動計算用'!V16,'事前入力シート'!$C$22:$D$31,2),'勤務形態一覧_自動計算用'!V16*60)</f>
        <v>0</v>
      </c>
      <c r="W16" s="28">
        <f>IF(OR('勤務形態一覧_自動計算用'!W16="a",'勤務形態一覧_自動計算用'!W16="b",'勤務形態一覧_自動計算用'!W16="c",'勤務形態一覧_自動計算用'!W16="d",'勤務形態一覧_自動計算用'!W16="e",'勤務形態一覧_自動計算用'!W16="f",'勤務形態一覧_自動計算用'!W16="g",'勤務形態一覧_自動計算用'!W16="h",'勤務形態一覧_自動計算用'!W16="I",'勤務形態一覧_自動計算用'!W16="y"),VLOOKUP('勤務形態一覧_自動計算用'!W16,'事前入力シート'!$C$22:$D$31,2),'勤務形態一覧_自動計算用'!W16*60)</f>
        <v>0</v>
      </c>
      <c r="X16" s="28">
        <f>IF(OR('勤務形態一覧_自動計算用'!X16="a",'勤務形態一覧_自動計算用'!X16="b",'勤務形態一覧_自動計算用'!X16="c",'勤務形態一覧_自動計算用'!X16="d",'勤務形態一覧_自動計算用'!X16="e",'勤務形態一覧_自動計算用'!X16="f",'勤務形態一覧_自動計算用'!X16="g",'勤務形態一覧_自動計算用'!X16="h",'勤務形態一覧_自動計算用'!X16="I",'勤務形態一覧_自動計算用'!X16="y"),VLOOKUP('勤務形態一覧_自動計算用'!X16,'事前入力シート'!$C$22:$D$31,2),'勤務形態一覧_自動計算用'!X16*60)</f>
        <v>0</v>
      </c>
      <c r="Y16" s="28">
        <f>IF(OR('勤務形態一覧_自動計算用'!Y16="a",'勤務形態一覧_自動計算用'!Y16="b",'勤務形態一覧_自動計算用'!Y16="c",'勤務形態一覧_自動計算用'!Y16="d",'勤務形態一覧_自動計算用'!Y16="e",'勤務形態一覧_自動計算用'!Y16="f",'勤務形態一覧_自動計算用'!Y16="g",'勤務形態一覧_自動計算用'!Y16="h",'勤務形態一覧_自動計算用'!Y16="I",'勤務形態一覧_自動計算用'!Y16="y"),VLOOKUP('勤務形態一覧_自動計算用'!Y16,'事前入力シート'!$C$22:$D$31,2),'勤務形態一覧_自動計算用'!Y16*60)</f>
        <v>0</v>
      </c>
      <c r="Z16" s="28">
        <f>IF(OR('勤務形態一覧_自動計算用'!Z16="a",'勤務形態一覧_自動計算用'!Z16="b",'勤務形態一覧_自動計算用'!Z16="c",'勤務形態一覧_自動計算用'!Z16="d",'勤務形態一覧_自動計算用'!Z16="e",'勤務形態一覧_自動計算用'!Z16="f",'勤務形態一覧_自動計算用'!Z16="g",'勤務形態一覧_自動計算用'!Z16="h",'勤務形態一覧_自動計算用'!Z16="I",'勤務形態一覧_自動計算用'!Z16="y"),VLOOKUP('勤務形態一覧_自動計算用'!Z16,'事前入力シート'!$C$22:$D$31,2),'勤務形態一覧_自動計算用'!Z16*60)</f>
        <v>0</v>
      </c>
      <c r="AA16" s="28">
        <f>IF(OR('勤務形態一覧_自動計算用'!AA16="a",'勤務形態一覧_自動計算用'!AA16="b",'勤務形態一覧_自動計算用'!AA16="c",'勤務形態一覧_自動計算用'!AA16="d",'勤務形態一覧_自動計算用'!AA16="e",'勤務形態一覧_自動計算用'!AA16="f",'勤務形態一覧_自動計算用'!AA16="g",'勤務形態一覧_自動計算用'!AA16="h",'勤務形態一覧_自動計算用'!AA16="I",'勤務形態一覧_自動計算用'!AA16="y"),VLOOKUP('勤務形態一覧_自動計算用'!AA16,'事前入力シート'!$C$22:$D$31,2),'勤務形態一覧_自動計算用'!AA16*60)</f>
        <v>0</v>
      </c>
      <c r="AB16" s="28">
        <f>IF(OR('勤務形態一覧_自動計算用'!AB16="a",'勤務形態一覧_自動計算用'!AB16="b",'勤務形態一覧_自動計算用'!AB16="c",'勤務形態一覧_自動計算用'!AB16="d",'勤務形態一覧_自動計算用'!AB16="e",'勤務形態一覧_自動計算用'!AB16="f",'勤務形態一覧_自動計算用'!AB16="g",'勤務形態一覧_自動計算用'!AB16="h",'勤務形態一覧_自動計算用'!AB16="I",'勤務形態一覧_自動計算用'!AB16="y"),VLOOKUP('勤務形態一覧_自動計算用'!AB16,'事前入力シート'!$C$22:$D$31,2),'勤務形態一覧_自動計算用'!AB16*60)</f>
        <v>0</v>
      </c>
      <c r="AC16" s="28">
        <f>IF(OR('勤務形態一覧_自動計算用'!AC16="a",'勤務形態一覧_自動計算用'!AC16="b",'勤務形態一覧_自動計算用'!AC16="c",'勤務形態一覧_自動計算用'!AC16="d",'勤務形態一覧_自動計算用'!AC16="e",'勤務形態一覧_自動計算用'!AC16="f",'勤務形態一覧_自動計算用'!AC16="g",'勤務形態一覧_自動計算用'!AC16="h",'勤務形態一覧_自動計算用'!AC16="I",'勤務形態一覧_自動計算用'!AC16="y"),VLOOKUP('勤務形態一覧_自動計算用'!AC16,'事前入力シート'!$C$22:$D$31,2),'勤務形態一覧_自動計算用'!AC16*60)</f>
        <v>0</v>
      </c>
      <c r="AD16" s="28">
        <f>IF(OR('勤務形態一覧_自動計算用'!AD16="a",'勤務形態一覧_自動計算用'!AD16="b",'勤務形態一覧_自動計算用'!AD16="c",'勤務形態一覧_自動計算用'!AD16="d",'勤務形態一覧_自動計算用'!AD16="e",'勤務形態一覧_自動計算用'!AD16="f",'勤務形態一覧_自動計算用'!AD16="g",'勤務形態一覧_自動計算用'!AD16="h",'勤務形態一覧_自動計算用'!AD16="I",'勤務形態一覧_自動計算用'!AD16="y"),VLOOKUP('勤務形態一覧_自動計算用'!AD16,'事前入力シート'!$C$22:$D$31,2),'勤務形態一覧_自動計算用'!AD16*60)</f>
        <v>0</v>
      </c>
      <c r="AE16" s="28">
        <f>IF(OR('勤務形態一覧_自動計算用'!AE16="a",'勤務形態一覧_自動計算用'!AE16="b",'勤務形態一覧_自動計算用'!AE16="c",'勤務形態一覧_自動計算用'!AE16="d",'勤務形態一覧_自動計算用'!AE16="e",'勤務形態一覧_自動計算用'!AE16="f",'勤務形態一覧_自動計算用'!AE16="g",'勤務形態一覧_自動計算用'!AE16="h",'勤務形態一覧_自動計算用'!AE16="I",'勤務形態一覧_自動計算用'!AE16="y"),VLOOKUP('勤務形態一覧_自動計算用'!AE16,'事前入力シート'!$C$22:$D$31,2),'勤務形態一覧_自動計算用'!AE16*60)</f>
        <v>0</v>
      </c>
      <c r="AF16" s="29">
        <f>IF(OR('勤務形態一覧_自動計算用'!AF16="a",'勤務形態一覧_自動計算用'!AF16="b",'勤務形態一覧_自動計算用'!AF16="c",'勤務形態一覧_自動計算用'!AF16="d",'勤務形態一覧_自動計算用'!AF16="e",'勤務形態一覧_自動計算用'!AF16="f",'勤務形態一覧_自動計算用'!AF16="g",'勤務形態一覧_自動計算用'!AF16="h",'勤務形態一覧_自動計算用'!AF16="I",'勤務形態一覧_自動計算用'!AF16="y"),VLOOKUP('勤務形態一覧_自動計算用'!AF16,'事前入力シート'!$C$22:$D$31,2),'勤務形態一覧_自動計算用'!AF16*60)</f>
        <v>0</v>
      </c>
      <c r="AG16" s="39">
        <f t="shared" si="0"/>
        <v>0</v>
      </c>
      <c r="AH16" s="40">
        <f t="shared" si="1"/>
        <v>0</v>
      </c>
      <c r="AI16" s="40" t="e">
        <f t="shared" si="2"/>
        <v>#DIV/0!</v>
      </c>
    </row>
    <row r="17" spans="1:35" ht="18" customHeight="1">
      <c r="A17" s="23"/>
      <c r="B17" s="24"/>
      <c r="C17" s="150"/>
      <c r="D17" s="150"/>
      <c r="E17" s="28">
        <f>IF(OR('勤務形態一覧_自動計算用'!E17="a",'勤務形態一覧_自動計算用'!E17="b",'勤務形態一覧_自動計算用'!E17="c",'勤務形態一覧_自動計算用'!E17="d",'勤務形態一覧_自動計算用'!E17="e",'勤務形態一覧_自動計算用'!E17="f",'勤務形態一覧_自動計算用'!E17="g",'勤務形態一覧_自動計算用'!E17="h",'勤務形態一覧_自動計算用'!E17="I",'勤務形態一覧_自動計算用'!E17="y"),VLOOKUP('勤務形態一覧_自動計算用'!E17,'事前入力シート'!$C$22:$D$31,2),'勤務形態一覧_自動計算用'!E17*60)</f>
        <v>0</v>
      </c>
      <c r="F17" s="28">
        <f>IF(OR('勤務形態一覧_自動計算用'!F17="a",'勤務形態一覧_自動計算用'!F17="b",'勤務形態一覧_自動計算用'!F17="c",'勤務形態一覧_自動計算用'!F17="d",'勤務形態一覧_自動計算用'!F17="e",'勤務形態一覧_自動計算用'!F17="f",'勤務形態一覧_自動計算用'!F17="g",'勤務形態一覧_自動計算用'!F17="h",'勤務形態一覧_自動計算用'!F17="I",'勤務形態一覧_自動計算用'!F17="y"),VLOOKUP('勤務形態一覧_自動計算用'!F17,'事前入力シート'!$C$22:$D$31,2),'勤務形態一覧_自動計算用'!F17*60)</f>
        <v>0</v>
      </c>
      <c r="G17" s="28">
        <f>IF(OR('勤務形態一覧_自動計算用'!G17="a",'勤務形態一覧_自動計算用'!G17="b",'勤務形態一覧_自動計算用'!G17="c",'勤務形態一覧_自動計算用'!G17="d",'勤務形態一覧_自動計算用'!G17="e",'勤務形態一覧_自動計算用'!G17="f",'勤務形態一覧_自動計算用'!G17="g",'勤務形態一覧_自動計算用'!G17="h",'勤務形態一覧_自動計算用'!G17="I",'勤務形態一覧_自動計算用'!G17="y"),VLOOKUP('勤務形態一覧_自動計算用'!G17,'事前入力シート'!$C$22:$D$31,2),'勤務形態一覧_自動計算用'!G17*60)</f>
        <v>0</v>
      </c>
      <c r="H17" s="28">
        <f>IF(OR('勤務形態一覧_自動計算用'!H17="a",'勤務形態一覧_自動計算用'!H17="b",'勤務形態一覧_自動計算用'!H17="c",'勤務形態一覧_自動計算用'!H17="d",'勤務形態一覧_自動計算用'!H17="e",'勤務形態一覧_自動計算用'!H17="f",'勤務形態一覧_自動計算用'!H17="g",'勤務形態一覧_自動計算用'!H17="h",'勤務形態一覧_自動計算用'!H17="I",'勤務形態一覧_自動計算用'!H17="y"),VLOOKUP('勤務形態一覧_自動計算用'!H17,'事前入力シート'!$C$22:$D$31,2),'勤務形態一覧_自動計算用'!H17*60)</f>
        <v>0</v>
      </c>
      <c r="I17" s="28">
        <f>IF(OR('勤務形態一覧_自動計算用'!I17="a",'勤務形態一覧_自動計算用'!I17="b",'勤務形態一覧_自動計算用'!I17="c",'勤務形態一覧_自動計算用'!I17="d",'勤務形態一覧_自動計算用'!I17="e",'勤務形態一覧_自動計算用'!I17="f",'勤務形態一覧_自動計算用'!I17="g",'勤務形態一覧_自動計算用'!I17="h",'勤務形態一覧_自動計算用'!I17="I",'勤務形態一覧_自動計算用'!I17="y"),VLOOKUP('勤務形態一覧_自動計算用'!I17,'事前入力シート'!$C$22:$D$31,2),'勤務形態一覧_自動計算用'!I17*60)</f>
        <v>0</v>
      </c>
      <c r="J17" s="28">
        <f>IF(OR('勤務形態一覧_自動計算用'!J17="a",'勤務形態一覧_自動計算用'!J17="b",'勤務形態一覧_自動計算用'!J17="c",'勤務形態一覧_自動計算用'!J17="d",'勤務形態一覧_自動計算用'!J17="e",'勤務形態一覧_自動計算用'!J17="f",'勤務形態一覧_自動計算用'!J17="g",'勤務形態一覧_自動計算用'!J17="h",'勤務形態一覧_自動計算用'!J17="I",'勤務形態一覧_自動計算用'!J17="y"),VLOOKUP('勤務形態一覧_自動計算用'!J17,'事前入力シート'!$C$22:$D$31,2),'勤務形態一覧_自動計算用'!J17*60)</f>
        <v>0</v>
      </c>
      <c r="K17" s="28">
        <f>IF(OR('勤務形態一覧_自動計算用'!K17="a",'勤務形態一覧_自動計算用'!K17="b",'勤務形態一覧_自動計算用'!K17="c",'勤務形態一覧_自動計算用'!K17="d",'勤務形態一覧_自動計算用'!K17="e",'勤務形態一覧_自動計算用'!K17="f",'勤務形態一覧_自動計算用'!K17="g",'勤務形態一覧_自動計算用'!K17="h",'勤務形態一覧_自動計算用'!K17="I",'勤務形態一覧_自動計算用'!K17="y"),VLOOKUP('勤務形態一覧_自動計算用'!K17,'事前入力シート'!$C$22:$D$31,2),'勤務形態一覧_自動計算用'!K17*60)</f>
        <v>0</v>
      </c>
      <c r="L17" s="28">
        <f>IF(OR('勤務形態一覧_自動計算用'!L17="a",'勤務形態一覧_自動計算用'!L17="b",'勤務形態一覧_自動計算用'!L17="c",'勤務形態一覧_自動計算用'!L17="d",'勤務形態一覧_自動計算用'!L17="e",'勤務形態一覧_自動計算用'!L17="f",'勤務形態一覧_自動計算用'!L17="g",'勤務形態一覧_自動計算用'!L17="h",'勤務形態一覧_自動計算用'!L17="I",'勤務形態一覧_自動計算用'!L17="y"),VLOOKUP('勤務形態一覧_自動計算用'!L17,'事前入力シート'!$C$22:$D$31,2),'勤務形態一覧_自動計算用'!L17*60)</f>
        <v>0</v>
      </c>
      <c r="M17" s="28">
        <f>IF(OR('勤務形態一覧_自動計算用'!M17="a",'勤務形態一覧_自動計算用'!M17="b",'勤務形態一覧_自動計算用'!M17="c",'勤務形態一覧_自動計算用'!M17="d",'勤務形態一覧_自動計算用'!M17="e",'勤務形態一覧_自動計算用'!M17="f",'勤務形態一覧_自動計算用'!M17="g",'勤務形態一覧_自動計算用'!M17="h",'勤務形態一覧_自動計算用'!M17="I",'勤務形態一覧_自動計算用'!M17="y"),VLOOKUP('勤務形態一覧_自動計算用'!M17,'事前入力シート'!$C$22:$D$31,2),'勤務形態一覧_自動計算用'!M17*60)</f>
        <v>0</v>
      </c>
      <c r="N17" s="28">
        <f>IF(OR('勤務形態一覧_自動計算用'!N17="a",'勤務形態一覧_自動計算用'!N17="b",'勤務形態一覧_自動計算用'!N17="c",'勤務形態一覧_自動計算用'!N17="d",'勤務形態一覧_自動計算用'!N17="e",'勤務形態一覧_自動計算用'!N17="f",'勤務形態一覧_自動計算用'!N17="g",'勤務形態一覧_自動計算用'!N17="h",'勤務形態一覧_自動計算用'!N17="I",'勤務形態一覧_自動計算用'!N17="y"),VLOOKUP('勤務形態一覧_自動計算用'!N17,'事前入力シート'!$C$22:$D$31,2),'勤務形態一覧_自動計算用'!N17*60)</f>
        <v>0</v>
      </c>
      <c r="O17" s="28">
        <f>IF(OR('勤務形態一覧_自動計算用'!O17="a",'勤務形態一覧_自動計算用'!O17="b",'勤務形態一覧_自動計算用'!O17="c",'勤務形態一覧_自動計算用'!O17="d",'勤務形態一覧_自動計算用'!O17="e",'勤務形態一覧_自動計算用'!O17="f",'勤務形態一覧_自動計算用'!O17="g",'勤務形態一覧_自動計算用'!O17="h",'勤務形態一覧_自動計算用'!O17="I",'勤務形態一覧_自動計算用'!O17="y"),VLOOKUP('勤務形態一覧_自動計算用'!O17,'事前入力シート'!$C$22:$D$31,2),'勤務形態一覧_自動計算用'!O17*60)</f>
        <v>0</v>
      </c>
      <c r="P17" s="28">
        <f>IF(OR('勤務形態一覧_自動計算用'!P17="a",'勤務形態一覧_自動計算用'!P17="b",'勤務形態一覧_自動計算用'!P17="c",'勤務形態一覧_自動計算用'!P17="d",'勤務形態一覧_自動計算用'!P17="e",'勤務形態一覧_自動計算用'!P17="f",'勤務形態一覧_自動計算用'!P17="g",'勤務形態一覧_自動計算用'!P17="h",'勤務形態一覧_自動計算用'!P17="I",'勤務形態一覧_自動計算用'!P17="y"),VLOOKUP('勤務形態一覧_自動計算用'!P17,'事前入力シート'!$C$22:$D$31,2),'勤務形態一覧_自動計算用'!P17*60)</f>
        <v>0</v>
      </c>
      <c r="Q17" s="28">
        <f>IF(OR('勤務形態一覧_自動計算用'!Q17="a",'勤務形態一覧_自動計算用'!Q17="b",'勤務形態一覧_自動計算用'!Q17="c",'勤務形態一覧_自動計算用'!Q17="d",'勤務形態一覧_自動計算用'!Q17="e",'勤務形態一覧_自動計算用'!Q17="f",'勤務形態一覧_自動計算用'!Q17="g",'勤務形態一覧_自動計算用'!Q17="h",'勤務形態一覧_自動計算用'!Q17="I",'勤務形態一覧_自動計算用'!Q17="y"),VLOOKUP('勤務形態一覧_自動計算用'!Q17,'事前入力シート'!$C$22:$D$31,2),'勤務形態一覧_自動計算用'!Q17*60)</f>
        <v>0</v>
      </c>
      <c r="R17" s="28">
        <f>IF(OR('勤務形態一覧_自動計算用'!R17="a",'勤務形態一覧_自動計算用'!R17="b",'勤務形態一覧_自動計算用'!R17="c",'勤務形態一覧_自動計算用'!R17="d",'勤務形態一覧_自動計算用'!R17="e",'勤務形態一覧_自動計算用'!R17="f",'勤務形態一覧_自動計算用'!R17="g",'勤務形態一覧_自動計算用'!R17="h",'勤務形態一覧_自動計算用'!R17="I",'勤務形態一覧_自動計算用'!R17="y"),VLOOKUP('勤務形態一覧_自動計算用'!R17,'事前入力シート'!$C$22:$D$31,2),'勤務形態一覧_自動計算用'!R17*60)</f>
        <v>0</v>
      </c>
      <c r="S17" s="28">
        <f>IF(OR('勤務形態一覧_自動計算用'!S17="a",'勤務形態一覧_自動計算用'!S17="b",'勤務形態一覧_自動計算用'!S17="c",'勤務形態一覧_自動計算用'!S17="d",'勤務形態一覧_自動計算用'!S17="e",'勤務形態一覧_自動計算用'!S17="f",'勤務形態一覧_自動計算用'!S17="g",'勤務形態一覧_自動計算用'!S17="h",'勤務形態一覧_自動計算用'!S17="I",'勤務形態一覧_自動計算用'!S17="y"),VLOOKUP('勤務形態一覧_自動計算用'!S17,'事前入力シート'!$C$22:$D$31,2),'勤務形態一覧_自動計算用'!S17*60)</f>
        <v>0</v>
      </c>
      <c r="T17" s="28">
        <f>IF(OR('勤務形態一覧_自動計算用'!T17="a",'勤務形態一覧_自動計算用'!T17="b",'勤務形態一覧_自動計算用'!T17="c",'勤務形態一覧_自動計算用'!T17="d",'勤務形態一覧_自動計算用'!T17="e",'勤務形態一覧_自動計算用'!T17="f",'勤務形態一覧_自動計算用'!T17="g",'勤務形態一覧_自動計算用'!T17="h",'勤務形態一覧_自動計算用'!T17="I",'勤務形態一覧_自動計算用'!T17="y"),VLOOKUP('勤務形態一覧_自動計算用'!T17,'事前入力シート'!$C$22:$D$31,2),'勤務形態一覧_自動計算用'!T17*60)</f>
        <v>0</v>
      </c>
      <c r="U17" s="28">
        <f>IF(OR('勤務形態一覧_自動計算用'!U17="a",'勤務形態一覧_自動計算用'!U17="b",'勤務形態一覧_自動計算用'!U17="c",'勤務形態一覧_自動計算用'!U17="d",'勤務形態一覧_自動計算用'!U17="e",'勤務形態一覧_自動計算用'!U17="f",'勤務形態一覧_自動計算用'!U17="g",'勤務形態一覧_自動計算用'!U17="h",'勤務形態一覧_自動計算用'!U17="I",'勤務形態一覧_自動計算用'!U17="y"),VLOOKUP('勤務形態一覧_自動計算用'!U17,'事前入力シート'!$C$22:$D$31,2),'勤務形態一覧_自動計算用'!U17*60)</f>
        <v>0</v>
      </c>
      <c r="V17" s="28">
        <f>IF(OR('勤務形態一覧_自動計算用'!V17="a",'勤務形態一覧_自動計算用'!V17="b",'勤務形態一覧_自動計算用'!V17="c",'勤務形態一覧_自動計算用'!V17="d",'勤務形態一覧_自動計算用'!V17="e",'勤務形態一覧_自動計算用'!V17="f",'勤務形態一覧_自動計算用'!V17="g",'勤務形態一覧_自動計算用'!V17="h",'勤務形態一覧_自動計算用'!V17="I",'勤務形態一覧_自動計算用'!V17="y"),VLOOKUP('勤務形態一覧_自動計算用'!V17,'事前入力シート'!$C$22:$D$31,2),'勤務形態一覧_自動計算用'!V17*60)</f>
        <v>0</v>
      </c>
      <c r="W17" s="28">
        <f>IF(OR('勤務形態一覧_自動計算用'!W17="a",'勤務形態一覧_自動計算用'!W17="b",'勤務形態一覧_自動計算用'!W17="c",'勤務形態一覧_自動計算用'!W17="d",'勤務形態一覧_自動計算用'!W17="e",'勤務形態一覧_自動計算用'!W17="f",'勤務形態一覧_自動計算用'!W17="g",'勤務形態一覧_自動計算用'!W17="h",'勤務形態一覧_自動計算用'!W17="I",'勤務形態一覧_自動計算用'!W17="y"),VLOOKUP('勤務形態一覧_自動計算用'!W17,'事前入力シート'!$C$22:$D$31,2),'勤務形態一覧_自動計算用'!W17*60)</f>
        <v>0</v>
      </c>
      <c r="X17" s="28">
        <f>IF(OR('勤務形態一覧_自動計算用'!X17="a",'勤務形態一覧_自動計算用'!X17="b",'勤務形態一覧_自動計算用'!X17="c",'勤務形態一覧_自動計算用'!X17="d",'勤務形態一覧_自動計算用'!X17="e",'勤務形態一覧_自動計算用'!X17="f",'勤務形態一覧_自動計算用'!X17="g",'勤務形態一覧_自動計算用'!X17="h",'勤務形態一覧_自動計算用'!X17="I",'勤務形態一覧_自動計算用'!X17="y"),VLOOKUP('勤務形態一覧_自動計算用'!X17,'事前入力シート'!$C$22:$D$31,2),'勤務形態一覧_自動計算用'!X17*60)</f>
        <v>0</v>
      </c>
      <c r="Y17" s="28">
        <f>IF(OR('勤務形態一覧_自動計算用'!Y17="a",'勤務形態一覧_自動計算用'!Y17="b",'勤務形態一覧_自動計算用'!Y17="c",'勤務形態一覧_自動計算用'!Y17="d",'勤務形態一覧_自動計算用'!Y17="e",'勤務形態一覧_自動計算用'!Y17="f",'勤務形態一覧_自動計算用'!Y17="g",'勤務形態一覧_自動計算用'!Y17="h",'勤務形態一覧_自動計算用'!Y17="I",'勤務形態一覧_自動計算用'!Y17="y"),VLOOKUP('勤務形態一覧_自動計算用'!Y17,'事前入力シート'!$C$22:$D$31,2),'勤務形態一覧_自動計算用'!Y17*60)</f>
        <v>0</v>
      </c>
      <c r="Z17" s="28">
        <f>IF(OR('勤務形態一覧_自動計算用'!Z17="a",'勤務形態一覧_自動計算用'!Z17="b",'勤務形態一覧_自動計算用'!Z17="c",'勤務形態一覧_自動計算用'!Z17="d",'勤務形態一覧_自動計算用'!Z17="e",'勤務形態一覧_自動計算用'!Z17="f",'勤務形態一覧_自動計算用'!Z17="g",'勤務形態一覧_自動計算用'!Z17="h",'勤務形態一覧_自動計算用'!Z17="I",'勤務形態一覧_自動計算用'!Z17="y"),VLOOKUP('勤務形態一覧_自動計算用'!Z17,'事前入力シート'!$C$22:$D$31,2),'勤務形態一覧_自動計算用'!Z17*60)</f>
        <v>0</v>
      </c>
      <c r="AA17" s="28">
        <f>IF(OR('勤務形態一覧_自動計算用'!AA17="a",'勤務形態一覧_自動計算用'!AA17="b",'勤務形態一覧_自動計算用'!AA17="c",'勤務形態一覧_自動計算用'!AA17="d",'勤務形態一覧_自動計算用'!AA17="e",'勤務形態一覧_自動計算用'!AA17="f",'勤務形態一覧_自動計算用'!AA17="g",'勤務形態一覧_自動計算用'!AA17="h",'勤務形態一覧_自動計算用'!AA17="I",'勤務形態一覧_自動計算用'!AA17="y"),VLOOKUP('勤務形態一覧_自動計算用'!AA17,'事前入力シート'!$C$22:$D$31,2),'勤務形態一覧_自動計算用'!AA17*60)</f>
        <v>0</v>
      </c>
      <c r="AB17" s="28">
        <f>IF(OR('勤務形態一覧_自動計算用'!AB17="a",'勤務形態一覧_自動計算用'!AB17="b",'勤務形態一覧_自動計算用'!AB17="c",'勤務形態一覧_自動計算用'!AB17="d",'勤務形態一覧_自動計算用'!AB17="e",'勤務形態一覧_自動計算用'!AB17="f",'勤務形態一覧_自動計算用'!AB17="g",'勤務形態一覧_自動計算用'!AB17="h",'勤務形態一覧_自動計算用'!AB17="I",'勤務形態一覧_自動計算用'!AB17="y"),VLOOKUP('勤務形態一覧_自動計算用'!AB17,'事前入力シート'!$C$22:$D$31,2),'勤務形態一覧_自動計算用'!AB17*60)</f>
        <v>0</v>
      </c>
      <c r="AC17" s="28">
        <f>IF(OR('勤務形態一覧_自動計算用'!AC17="a",'勤務形態一覧_自動計算用'!AC17="b",'勤務形態一覧_自動計算用'!AC17="c",'勤務形態一覧_自動計算用'!AC17="d",'勤務形態一覧_自動計算用'!AC17="e",'勤務形態一覧_自動計算用'!AC17="f",'勤務形態一覧_自動計算用'!AC17="g",'勤務形態一覧_自動計算用'!AC17="h",'勤務形態一覧_自動計算用'!AC17="I",'勤務形態一覧_自動計算用'!AC17="y"),VLOOKUP('勤務形態一覧_自動計算用'!AC17,'事前入力シート'!$C$22:$D$31,2),'勤務形態一覧_自動計算用'!AC17*60)</f>
        <v>0</v>
      </c>
      <c r="AD17" s="28">
        <f>IF(OR('勤務形態一覧_自動計算用'!AD17="a",'勤務形態一覧_自動計算用'!AD17="b",'勤務形態一覧_自動計算用'!AD17="c",'勤務形態一覧_自動計算用'!AD17="d",'勤務形態一覧_自動計算用'!AD17="e",'勤務形態一覧_自動計算用'!AD17="f",'勤務形態一覧_自動計算用'!AD17="g",'勤務形態一覧_自動計算用'!AD17="h",'勤務形態一覧_自動計算用'!AD17="I",'勤務形態一覧_自動計算用'!AD17="y"),VLOOKUP('勤務形態一覧_自動計算用'!AD17,'事前入力シート'!$C$22:$D$31,2),'勤務形態一覧_自動計算用'!AD17*60)</f>
        <v>0</v>
      </c>
      <c r="AE17" s="28">
        <f>IF(OR('勤務形態一覧_自動計算用'!AE17="a",'勤務形態一覧_自動計算用'!AE17="b",'勤務形態一覧_自動計算用'!AE17="c",'勤務形態一覧_自動計算用'!AE17="d",'勤務形態一覧_自動計算用'!AE17="e",'勤務形態一覧_自動計算用'!AE17="f",'勤務形態一覧_自動計算用'!AE17="g",'勤務形態一覧_自動計算用'!AE17="h",'勤務形態一覧_自動計算用'!AE17="I",'勤務形態一覧_自動計算用'!AE17="y"),VLOOKUP('勤務形態一覧_自動計算用'!AE17,'事前入力シート'!$C$22:$D$31,2),'勤務形態一覧_自動計算用'!AE17*60)</f>
        <v>0</v>
      </c>
      <c r="AF17" s="29">
        <f>IF(OR('勤務形態一覧_自動計算用'!AF17="a",'勤務形態一覧_自動計算用'!AF17="b",'勤務形態一覧_自動計算用'!AF17="c",'勤務形態一覧_自動計算用'!AF17="d",'勤務形態一覧_自動計算用'!AF17="e",'勤務形態一覧_自動計算用'!AF17="f",'勤務形態一覧_自動計算用'!AF17="g",'勤務形態一覧_自動計算用'!AF17="h",'勤務形態一覧_自動計算用'!AF17="I",'勤務形態一覧_自動計算用'!AF17="y"),VLOOKUP('勤務形態一覧_自動計算用'!AF17,'事前入力シート'!$C$22:$D$31,2),'勤務形態一覧_自動計算用'!AF17*60)</f>
        <v>0</v>
      </c>
      <c r="AG17" s="39">
        <f t="shared" si="0"/>
        <v>0</v>
      </c>
      <c r="AH17" s="40">
        <f t="shared" si="1"/>
        <v>0</v>
      </c>
      <c r="AI17" s="40" t="e">
        <f t="shared" si="2"/>
        <v>#DIV/0!</v>
      </c>
    </row>
    <row r="18" spans="1:35" ht="18" customHeight="1">
      <c r="A18" s="23"/>
      <c r="B18" s="24"/>
      <c r="C18" s="150"/>
      <c r="D18" s="150"/>
      <c r="E18" s="28">
        <f>IF(OR('勤務形態一覧_自動計算用'!E18="a",'勤務形態一覧_自動計算用'!E18="b",'勤務形態一覧_自動計算用'!E18="c",'勤務形態一覧_自動計算用'!E18="d",'勤務形態一覧_自動計算用'!E18="e",'勤務形態一覧_自動計算用'!E18="f",'勤務形態一覧_自動計算用'!E18="g",'勤務形態一覧_自動計算用'!E18="h",'勤務形態一覧_自動計算用'!E18="I",'勤務形態一覧_自動計算用'!E18="y"),VLOOKUP('勤務形態一覧_自動計算用'!E18,'事前入力シート'!$C$22:$D$31,2),'勤務形態一覧_自動計算用'!E18*60)</f>
        <v>0</v>
      </c>
      <c r="F18" s="28">
        <f>IF(OR('勤務形態一覧_自動計算用'!F18="a",'勤務形態一覧_自動計算用'!F18="b",'勤務形態一覧_自動計算用'!F18="c",'勤務形態一覧_自動計算用'!F18="d",'勤務形態一覧_自動計算用'!F18="e",'勤務形態一覧_自動計算用'!F18="f",'勤務形態一覧_自動計算用'!F18="g",'勤務形態一覧_自動計算用'!F18="h",'勤務形態一覧_自動計算用'!F18="I",'勤務形態一覧_自動計算用'!F18="y"),VLOOKUP('勤務形態一覧_自動計算用'!F18,'事前入力シート'!$C$22:$D$31,2),'勤務形態一覧_自動計算用'!F18*60)</f>
        <v>0</v>
      </c>
      <c r="G18" s="28">
        <f>IF(OR('勤務形態一覧_自動計算用'!G18="a",'勤務形態一覧_自動計算用'!G18="b",'勤務形態一覧_自動計算用'!G18="c",'勤務形態一覧_自動計算用'!G18="d",'勤務形態一覧_自動計算用'!G18="e",'勤務形態一覧_自動計算用'!G18="f",'勤務形態一覧_自動計算用'!G18="g",'勤務形態一覧_自動計算用'!G18="h",'勤務形態一覧_自動計算用'!G18="I",'勤務形態一覧_自動計算用'!G18="y"),VLOOKUP('勤務形態一覧_自動計算用'!G18,'事前入力シート'!$C$22:$D$31,2),'勤務形態一覧_自動計算用'!G18*60)</f>
        <v>0</v>
      </c>
      <c r="H18" s="28">
        <f>IF(OR('勤務形態一覧_自動計算用'!H18="a",'勤務形態一覧_自動計算用'!H18="b",'勤務形態一覧_自動計算用'!H18="c",'勤務形態一覧_自動計算用'!H18="d",'勤務形態一覧_自動計算用'!H18="e",'勤務形態一覧_自動計算用'!H18="f",'勤務形態一覧_自動計算用'!H18="g",'勤務形態一覧_自動計算用'!H18="h",'勤務形態一覧_自動計算用'!H18="I",'勤務形態一覧_自動計算用'!H18="y"),VLOOKUP('勤務形態一覧_自動計算用'!H18,'事前入力シート'!$C$22:$D$31,2),'勤務形態一覧_自動計算用'!H18*60)</f>
        <v>0</v>
      </c>
      <c r="I18" s="28">
        <f>IF(OR('勤務形態一覧_自動計算用'!I18="a",'勤務形態一覧_自動計算用'!I18="b",'勤務形態一覧_自動計算用'!I18="c",'勤務形態一覧_自動計算用'!I18="d",'勤務形態一覧_自動計算用'!I18="e",'勤務形態一覧_自動計算用'!I18="f",'勤務形態一覧_自動計算用'!I18="g",'勤務形態一覧_自動計算用'!I18="h",'勤務形態一覧_自動計算用'!I18="I",'勤務形態一覧_自動計算用'!I18="y"),VLOOKUP('勤務形態一覧_自動計算用'!I18,'事前入力シート'!$C$22:$D$31,2),'勤務形態一覧_自動計算用'!I18*60)</f>
        <v>0</v>
      </c>
      <c r="J18" s="28">
        <f>IF(OR('勤務形態一覧_自動計算用'!J18="a",'勤務形態一覧_自動計算用'!J18="b",'勤務形態一覧_自動計算用'!J18="c",'勤務形態一覧_自動計算用'!J18="d",'勤務形態一覧_自動計算用'!J18="e",'勤務形態一覧_自動計算用'!J18="f",'勤務形態一覧_自動計算用'!J18="g",'勤務形態一覧_自動計算用'!J18="h",'勤務形態一覧_自動計算用'!J18="I",'勤務形態一覧_自動計算用'!J18="y"),VLOOKUP('勤務形態一覧_自動計算用'!J18,'事前入力シート'!$C$22:$D$31,2),'勤務形態一覧_自動計算用'!J18*60)</f>
        <v>0</v>
      </c>
      <c r="K18" s="28">
        <f>IF(OR('勤務形態一覧_自動計算用'!K18="a",'勤務形態一覧_自動計算用'!K18="b",'勤務形態一覧_自動計算用'!K18="c",'勤務形態一覧_自動計算用'!K18="d",'勤務形態一覧_自動計算用'!K18="e",'勤務形態一覧_自動計算用'!K18="f",'勤務形態一覧_自動計算用'!K18="g",'勤務形態一覧_自動計算用'!K18="h",'勤務形態一覧_自動計算用'!K18="I",'勤務形態一覧_自動計算用'!K18="y"),VLOOKUP('勤務形態一覧_自動計算用'!K18,'事前入力シート'!$C$22:$D$31,2),'勤務形態一覧_自動計算用'!K18*60)</f>
        <v>0</v>
      </c>
      <c r="L18" s="28">
        <f>IF(OR('勤務形態一覧_自動計算用'!L18="a",'勤務形態一覧_自動計算用'!L18="b",'勤務形態一覧_自動計算用'!L18="c",'勤務形態一覧_自動計算用'!L18="d",'勤務形態一覧_自動計算用'!L18="e",'勤務形態一覧_自動計算用'!L18="f",'勤務形態一覧_自動計算用'!L18="g",'勤務形態一覧_自動計算用'!L18="h",'勤務形態一覧_自動計算用'!L18="I",'勤務形態一覧_自動計算用'!L18="y"),VLOOKUP('勤務形態一覧_自動計算用'!L18,'事前入力シート'!$C$22:$D$31,2),'勤務形態一覧_自動計算用'!L18*60)</f>
        <v>0</v>
      </c>
      <c r="M18" s="28">
        <f>IF(OR('勤務形態一覧_自動計算用'!M18="a",'勤務形態一覧_自動計算用'!M18="b",'勤務形態一覧_自動計算用'!M18="c",'勤務形態一覧_自動計算用'!M18="d",'勤務形態一覧_自動計算用'!M18="e",'勤務形態一覧_自動計算用'!M18="f",'勤務形態一覧_自動計算用'!M18="g",'勤務形態一覧_自動計算用'!M18="h",'勤務形態一覧_自動計算用'!M18="I",'勤務形態一覧_自動計算用'!M18="y"),VLOOKUP('勤務形態一覧_自動計算用'!M18,'事前入力シート'!$C$22:$D$31,2),'勤務形態一覧_自動計算用'!M18*60)</f>
        <v>0</v>
      </c>
      <c r="N18" s="28">
        <f>IF(OR('勤務形態一覧_自動計算用'!N18="a",'勤務形態一覧_自動計算用'!N18="b",'勤務形態一覧_自動計算用'!N18="c",'勤務形態一覧_自動計算用'!N18="d",'勤務形態一覧_自動計算用'!N18="e",'勤務形態一覧_自動計算用'!N18="f",'勤務形態一覧_自動計算用'!N18="g",'勤務形態一覧_自動計算用'!N18="h",'勤務形態一覧_自動計算用'!N18="I",'勤務形態一覧_自動計算用'!N18="y"),VLOOKUP('勤務形態一覧_自動計算用'!N18,'事前入力シート'!$C$22:$D$31,2),'勤務形態一覧_自動計算用'!N18*60)</f>
        <v>0</v>
      </c>
      <c r="O18" s="28">
        <f>IF(OR('勤務形態一覧_自動計算用'!O18="a",'勤務形態一覧_自動計算用'!O18="b",'勤務形態一覧_自動計算用'!O18="c",'勤務形態一覧_自動計算用'!O18="d",'勤務形態一覧_自動計算用'!O18="e",'勤務形態一覧_自動計算用'!O18="f",'勤務形態一覧_自動計算用'!O18="g",'勤務形態一覧_自動計算用'!O18="h",'勤務形態一覧_自動計算用'!O18="I",'勤務形態一覧_自動計算用'!O18="y"),VLOOKUP('勤務形態一覧_自動計算用'!O18,'事前入力シート'!$C$22:$D$31,2),'勤務形態一覧_自動計算用'!O18*60)</f>
        <v>0</v>
      </c>
      <c r="P18" s="28">
        <f>IF(OR('勤務形態一覧_自動計算用'!P18="a",'勤務形態一覧_自動計算用'!P18="b",'勤務形態一覧_自動計算用'!P18="c",'勤務形態一覧_自動計算用'!P18="d",'勤務形態一覧_自動計算用'!P18="e",'勤務形態一覧_自動計算用'!P18="f",'勤務形態一覧_自動計算用'!P18="g",'勤務形態一覧_自動計算用'!P18="h",'勤務形態一覧_自動計算用'!P18="I",'勤務形態一覧_自動計算用'!P18="y"),VLOOKUP('勤務形態一覧_自動計算用'!P18,'事前入力シート'!$C$22:$D$31,2),'勤務形態一覧_自動計算用'!P18*60)</f>
        <v>0</v>
      </c>
      <c r="Q18" s="28">
        <f>IF(OR('勤務形態一覧_自動計算用'!Q18="a",'勤務形態一覧_自動計算用'!Q18="b",'勤務形態一覧_自動計算用'!Q18="c",'勤務形態一覧_自動計算用'!Q18="d",'勤務形態一覧_自動計算用'!Q18="e",'勤務形態一覧_自動計算用'!Q18="f",'勤務形態一覧_自動計算用'!Q18="g",'勤務形態一覧_自動計算用'!Q18="h",'勤務形態一覧_自動計算用'!Q18="I",'勤務形態一覧_自動計算用'!Q18="y"),VLOOKUP('勤務形態一覧_自動計算用'!Q18,'事前入力シート'!$C$22:$D$31,2),'勤務形態一覧_自動計算用'!Q18*60)</f>
        <v>0</v>
      </c>
      <c r="R18" s="28">
        <f>IF(OR('勤務形態一覧_自動計算用'!R18="a",'勤務形態一覧_自動計算用'!R18="b",'勤務形態一覧_自動計算用'!R18="c",'勤務形態一覧_自動計算用'!R18="d",'勤務形態一覧_自動計算用'!R18="e",'勤務形態一覧_自動計算用'!R18="f",'勤務形態一覧_自動計算用'!R18="g",'勤務形態一覧_自動計算用'!R18="h",'勤務形態一覧_自動計算用'!R18="I",'勤務形態一覧_自動計算用'!R18="y"),VLOOKUP('勤務形態一覧_自動計算用'!R18,'事前入力シート'!$C$22:$D$31,2),'勤務形態一覧_自動計算用'!R18*60)</f>
        <v>0</v>
      </c>
      <c r="S18" s="28">
        <f>IF(OR('勤務形態一覧_自動計算用'!S18="a",'勤務形態一覧_自動計算用'!S18="b",'勤務形態一覧_自動計算用'!S18="c",'勤務形態一覧_自動計算用'!S18="d",'勤務形態一覧_自動計算用'!S18="e",'勤務形態一覧_自動計算用'!S18="f",'勤務形態一覧_自動計算用'!S18="g",'勤務形態一覧_自動計算用'!S18="h",'勤務形態一覧_自動計算用'!S18="I",'勤務形態一覧_自動計算用'!S18="y"),VLOOKUP('勤務形態一覧_自動計算用'!S18,'事前入力シート'!$C$22:$D$31,2),'勤務形態一覧_自動計算用'!S18*60)</f>
        <v>0</v>
      </c>
      <c r="T18" s="28">
        <f>IF(OR('勤務形態一覧_自動計算用'!T18="a",'勤務形態一覧_自動計算用'!T18="b",'勤務形態一覧_自動計算用'!T18="c",'勤務形態一覧_自動計算用'!T18="d",'勤務形態一覧_自動計算用'!T18="e",'勤務形態一覧_自動計算用'!T18="f",'勤務形態一覧_自動計算用'!T18="g",'勤務形態一覧_自動計算用'!T18="h",'勤務形態一覧_自動計算用'!T18="I",'勤務形態一覧_自動計算用'!T18="y"),VLOOKUP('勤務形態一覧_自動計算用'!T18,'事前入力シート'!$C$22:$D$31,2),'勤務形態一覧_自動計算用'!T18*60)</f>
        <v>0</v>
      </c>
      <c r="U18" s="28">
        <f>IF(OR('勤務形態一覧_自動計算用'!U18="a",'勤務形態一覧_自動計算用'!U18="b",'勤務形態一覧_自動計算用'!U18="c",'勤務形態一覧_自動計算用'!U18="d",'勤務形態一覧_自動計算用'!U18="e",'勤務形態一覧_自動計算用'!U18="f",'勤務形態一覧_自動計算用'!U18="g",'勤務形態一覧_自動計算用'!U18="h",'勤務形態一覧_自動計算用'!U18="I",'勤務形態一覧_自動計算用'!U18="y"),VLOOKUP('勤務形態一覧_自動計算用'!U18,'事前入力シート'!$C$22:$D$31,2),'勤務形態一覧_自動計算用'!U18*60)</f>
        <v>0</v>
      </c>
      <c r="V18" s="28">
        <f>IF(OR('勤務形態一覧_自動計算用'!V18="a",'勤務形態一覧_自動計算用'!V18="b",'勤務形態一覧_自動計算用'!V18="c",'勤務形態一覧_自動計算用'!V18="d",'勤務形態一覧_自動計算用'!V18="e",'勤務形態一覧_自動計算用'!V18="f",'勤務形態一覧_自動計算用'!V18="g",'勤務形態一覧_自動計算用'!V18="h",'勤務形態一覧_自動計算用'!V18="I",'勤務形態一覧_自動計算用'!V18="y"),VLOOKUP('勤務形態一覧_自動計算用'!V18,'事前入力シート'!$C$22:$D$31,2),'勤務形態一覧_自動計算用'!V18*60)</f>
        <v>0</v>
      </c>
      <c r="W18" s="28">
        <f>IF(OR('勤務形態一覧_自動計算用'!W18="a",'勤務形態一覧_自動計算用'!W18="b",'勤務形態一覧_自動計算用'!W18="c",'勤務形態一覧_自動計算用'!W18="d",'勤務形態一覧_自動計算用'!W18="e",'勤務形態一覧_自動計算用'!W18="f",'勤務形態一覧_自動計算用'!W18="g",'勤務形態一覧_自動計算用'!W18="h",'勤務形態一覧_自動計算用'!W18="I",'勤務形態一覧_自動計算用'!W18="y"),VLOOKUP('勤務形態一覧_自動計算用'!W18,'事前入力シート'!$C$22:$D$31,2),'勤務形態一覧_自動計算用'!W18*60)</f>
        <v>0</v>
      </c>
      <c r="X18" s="28">
        <f>IF(OR('勤務形態一覧_自動計算用'!X18="a",'勤務形態一覧_自動計算用'!X18="b",'勤務形態一覧_自動計算用'!X18="c",'勤務形態一覧_自動計算用'!X18="d",'勤務形態一覧_自動計算用'!X18="e",'勤務形態一覧_自動計算用'!X18="f",'勤務形態一覧_自動計算用'!X18="g",'勤務形態一覧_自動計算用'!X18="h",'勤務形態一覧_自動計算用'!X18="I",'勤務形態一覧_自動計算用'!X18="y"),VLOOKUP('勤務形態一覧_自動計算用'!X18,'事前入力シート'!$C$22:$D$31,2),'勤務形態一覧_自動計算用'!X18*60)</f>
        <v>0</v>
      </c>
      <c r="Y18" s="28">
        <f>IF(OR('勤務形態一覧_自動計算用'!Y18="a",'勤務形態一覧_自動計算用'!Y18="b",'勤務形態一覧_自動計算用'!Y18="c",'勤務形態一覧_自動計算用'!Y18="d",'勤務形態一覧_自動計算用'!Y18="e",'勤務形態一覧_自動計算用'!Y18="f",'勤務形態一覧_自動計算用'!Y18="g",'勤務形態一覧_自動計算用'!Y18="h",'勤務形態一覧_自動計算用'!Y18="I",'勤務形態一覧_自動計算用'!Y18="y"),VLOOKUP('勤務形態一覧_自動計算用'!Y18,'事前入力シート'!$C$22:$D$31,2),'勤務形態一覧_自動計算用'!Y18*60)</f>
        <v>0</v>
      </c>
      <c r="Z18" s="28">
        <f>IF(OR('勤務形態一覧_自動計算用'!Z18="a",'勤務形態一覧_自動計算用'!Z18="b",'勤務形態一覧_自動計算用'!Z18="c",'勤務形態一覧_自動計算用'!Z18="d",'勤務形態一覧_自動計算用'!Z18="e",'勤務形態一覧_自動計算用'!Z18="f",'勤務形態一覧_自動計算用'!Z18="g",'勤務形態一覧_自動計算用'!Z18="h",'勤務形態一覧_自動計算用'!Z18="I",'勤務形態一覧_自動計算用'!Z18="y"),VLOOKUP('勤務形態一覧_自動計算用'!Z18,'事前入力シート'!$C$22:$D$31,2),'勤務形態一覧_自動計算用'!Z18*60)</f>
        <v>0</v>
      </c>
      <c r="AA18" s="28">
        <f>IF(OR('勤務形態一覧_自動計算用'!AA18="a",'勤務形態一覧_自動計算用'!AA18="b",'勤務形態一覧_自動計算用'!AA18="c",'勤務形態一覧_自動計算用'!AA18="d",'勤務形態一覧_自動計算用'!AA18="e",'勤務形態一覧_自動計算用'!AA18="f",'勤務形態一覧_自動計算用'!AA18="g",'勤務形態一覧_自動計算用'!AA18="h",'勤務形態一覧_自動計算用'!AA18="I",'勤務形態一覧_自動計算用'!AA18="y"),VLOOKUP('勤務形態一覧_自動計算用'!AA18,'事前入力シート'!$C$22:$D$31,2),'勤務形態一覧_自動計算用'!AA18*60)</f>
        <v>0</v>
      </c>
      <c r="AB18" s="28">
        <f>IF(OR('勤務形態一覧_自動計算用'!AB18="a",'勤務形態一覧_自動計算用'!AB18="b",'勤務形態一覧_自動計算用'!AB18="c",'勤務形態一覧_自動計算用'!AB18="d",'勤務形態一覧_自動計算用'!AB18="e",'勤務形態一覧_自動計算用'!AB18="f",'勤務形態一覧_自動計算用'!AB18="g",'勤務形態一覧_自動計算用'!AB18="h",'勤務形態一覧_自動計算用'!AB18="I",'勤務形態一覧_自動計算用'!AB18="y"),VLOOKUP('勤務形態一覧_自動計算用'!AB18,'事前入力シート'!$C$22:$D$31,2),'勤務形態一覧_自動計算用'!AB18*60)</f>
        <v>0</v>
      </c>
      <c r="AC18" s="28">
        <f>IF(OR('勤務形態一覧_自動計算用'!AC18="a",'勤務形態一覧_自動計算用'!AC18="b",'勤務形態一覧_自動計算用'!AC18="c",'勤務形態一覧_自動計算用'!AC18="d",'勤務形態一覧_自動計算用'!AC18="e",'勤務形態一覧_自動計算用'!AC18="f",'勤務形態一覧_自動計算用'!AC18="g",'勤務形態一覧_自動計算用'!AC18="h",'勤務形態一覧_自動計算用'!AC18="I",'勤務形態一覧_自動計算用'!AC18="y"),VLOOKUP('勤務形態一覧_自動計算用'!AC18,'事前入力シート'!$C$22:$D$31,2),'勤務形態一覧_自動計算用'!AC18*60)</f>
        <v>0</v>
      </c>
      <c r="AD18" s="28">
        <f>IF(OR('勤務形態一覧_自動計算用'!AD18="a",'勤務形態一覧_自動計算用'!AD18="b",'勤務形態一覧_自動計算用'!AD18="c",'勤務形態一覧_自動計算用'!AD18="d",'勤務形態一覧_自動計算用'!AD18="e",'勤務形態一覧_自動計算用'!AD18="f",'勤務形態一覧_自動計算用'!AD18="g",'勤務形態一覧_自動計算用'!AD18="h",'勤務形態一覧_自動計算用'!AD18="I",'勤務形態一覧_自動計算用'!AD18="y"),VLOOKUP('勤務形態一覧_自動計算用'!AD18,'事前入力シート'!$C$22:$D$31,2),'勤務形態一覧_自動計算用'!AD18*60)</f>
        <v>0</v>
      </c>
      <c r="AE18" s="28">
        <f>IF(OR('勤務形態一覧_自動計算用'!AE18="a",'勤務形態一覧_自動計算用'!AE18="b",'勤務形態一覧_自動計算用'!AE18="c",'勤務形態一覧_自動計算用'!AE18="d",'勤務形態一覧_自動計算用'!AE18="e",'勤務形態一覧_自動計算用'!AE18="f",'勤務形態一覧_自動計算用'!AE18="g",'勤務形態一覧_自動計算用'!AE18="h",'勤務形態一覧_自動計算用'!AE18="I",'勤務形態一覧_自動計算用'!AE18="y"),VLOOKUP('勤務形態一覧_自動計算用'!AE18,'事前入力シート'!$C$22:$D$31,2),'勤務形態一覧_自動計算用'!AE18*60)</f>
        <v>0</v>
      </c>
      <c r="AF18" s="29">
        <f>IF(OR('勤務形態一覧_自動計算用'!AF18="a",'勤務形態一覧_自動計算用'!AF18="b",'勤務形態一覧_自動計算用'!AF18="c",'勤務形態一覧_自動計算用'!AF18="d",'勤務形態一覧_自動計算用'!AF18="e",'勤務形態一覧_自動計算用'!AF18="f",'勤務形態一覧_自動計算用'!AF18="g",'勤務形態一覧_自動計算用'!AF18="h",'勤務形態一覧_自動計算用'!AF18="I",'勤務形態一覧_自動計算用'!AF18="y"),VLOOKUP('勤務形態一覧_自動計算用'!AF18,'事前入力シート'!$C$22:$D$31,2),'勤務形態一覧_自動計算用'!AF18*60)</f>
        <v>0</v>
      </c>
      <c r="AG18" s="39">
        <f t="shared" si="0"/>
        <v>0</v>
      </c>
      <c r="AH18" s="40">
        <f t="shared" si="1"/>
        <v>0</v>
      </c>
      <c r="AI18" s="40" t="e">
        <f t="shared" si="2"/>
        <v>#DIV/0!</v>
      </c>
    </row>
    <row r="19" spans="1:35" ht="18" customHeight="1">
      <c r="A19" s="23"/>
      <c r="B19" s="24"/>
      <c r="C19" s="150"/>
      <c r="D19" s="150"/>
      <c r="E19" s="28">
        <f>IF(OR('勤務形態一覧_自動計算用'!E19="a",'勤務形態一覧_自動計算用'!E19="b",'勤務形態一覧_自動計算用'!E19="c",'勤務形態一覧_自動計算用'!E19="d",'勤務形態一覧_自動計算用'!E19="e",'勤務形態一覧_自動計算用'!E19="f",'勤務形態一覧_自動計算用'!E19="g",'勤務形態一覧_自動計算用'!E19="h",'勤務形態一覧_自動計算用'!E19="I",'勤務形態一覧_自動計算用'!E19="y"),VLOOKUP('勤務形態一覧_自動計算用'!E19,'事前入力シート'!$C$22:$D$31,2),'勤務形態一覧_自動計算用'!E19*60)</f>
        <v>0</v>
      </c>
      <c r="F19" s="28">
        <f>IF(OR('勤務形態一覧_自動計算用'!F19="a",'勤務形態一覧_自動計算用'!F19="b",'勤務形態一覧_自動計算用'!F19="c",'勤務形態一覧_自動計算用'!F19="d",'勤務形態一覧_自動計算用'!F19="e",'勤務形態一覧_自動計算用'!F19="f",'勤務形態一覧_自動計算用'!F19="g",'勤務形態一覧_自動計算用'!F19="h",'勤務形態一覧_自動計算用'!F19="I",'勤務形態一覧_自動計算用'!F19="y"),VLOOKUP('勤務形態一覧_自動計算用'!F19,'事前入力シート'!$C$22:$D$31,2),'勤務形態一覧_自動計算用'!F19*60)</f>
        <v>0</v>
      </c>
      <c r="G19" s="28">
        <f>IF(OR('勤務形態一覧_自動計算用'!G19="a",'勤務形態一覧_自動計算用'!G19="b",'勤務形態一覧_自動計算用'!G19="c",'勤務形態一覧_自動計算用'!G19="d",'勤務形態一覧_自動計算用'!G19="e",'勤務形態一覧_自動計算用'!G19="f",'勤務形態一覧_自動計算用'!G19="g",'勤務形態一覧_自動計算用'!G19="h",'勤務形態一覧_自動計算用'!G19="I",'勤務形態一覧_自動計算用'!G19="y"),VLOOKUP('勤務形態一覧_自動計算用'!G19,'事前入力シート'!$C$22:$D$31,2),'勤務形態一覧_自動計算用'!G19*60)</f>
        <v>0</v>
      </c>
      <c r="H19" s="28">
        <f>IF(OR('勤務形態一覧_自動計算用'!H19="a",'勤務形態一覧_自動計算用'!H19="b",'勤務形態一覧_自動計算用'!H19="c",'勤務形態一覧_自動計算用'!H19="d",'勤務形態一覧_自動計算用'!H19="e",'勤務形態一覧_自動計算用'!H19="f",'勤務形態一覧_自動計算用'!H19="g",'勤務形態一覧_自動計算用'!H19="h",'勤務形態一覧_自動計算用'!H19="I",'勤務形態一覧_自動計算用'!H19="y"),VLOOKUP('勤務形態一覧_自動計算用'!H19,'事前入力シート'!$C$22:$D$31,2),'勤務形態一覧_自動計算用'!H19*60)</f>
        <v>0</v>
      </c>
      <c r="I19" s="28">
        <f>IF(OR('勤務形態一覧_自動計算用'!I19="a",'勤務形態一覧_自動計算用'!I19="b",'勤務形態一覧_自動計算用'!I19="c",'勤務形態一覧_自動計算用'!I19="d",'勤務形態一覧_自動計算用'!I19="e",'勤務形態一覧_自動計算用'!I19="f",'勤務形態一覧_自動計算用'!I19="g",'勤務形態一覧_自動計算用'!I19="h",'勤務形態一覧_自動計算用'!I19="I",'勤務形態一覧_自動計算用'!I19="y"),VLOOKUP('勤務形態一覧_自動計算用'!I19,'事前入力シート'!$C$22:$D$31,2),'勤務形態一覧_自動計算用'!I19*60)</f>
        <v>0</v>
      </c>
      <c r="J19" s="28">
        <f>IF(OR('勤務形態一覧_自動計算用'!J19="a",'勤務形態一覧_自動計算用'!J19="b",'勤務形態一覧_自動計算用'!J19="c",'勤務形態一覧_自動計算用'!J19="d",'勤務形態一覧_自動計算用'!J19="e",'勤務形態一覧_自動計算用'!J19="f",'勤務形態一覧_自動計算用'!J19="g",'勤務形態一覧_自動計算用'!J19="h",'勤務形態一覧_自動計算用'!J19="I",'勤務形態一覧_自動計算用'!J19="y"),VLOOKUP('勤務形態一覧_自動計算用'!J19,'事前入力シート'!$C$22:$D$31,2),'勤務形態一覧_自動計算用'!J19*60)</f>
        <v>0</v>
      </c>
      <c r="K19" s="28">
        <f>IF(OR('勤務形態一覧_自動計算用'!K19="a",'勤務形態一覧_自動計算用'!K19="b",'勤務形態一覧_自動計算用'!K19="c",'勤務形態一覧_自動計算用'!K19="d",'勤務形態一覧_自動計算用'!K19="e",'勤務形態一覧_自動計算用'!K19="f",'勤務形態一覧_自動計算用'!K19="g",'勤務形態一覧_自動計算用'!K19="h",'勤務形態一覧_自動計算用'!K19="I",'勤務形態一覧_自動計算用'!K19="y"),VLOOKUP('勤務形態一覧_自動計算用'!K19,'事前入力シート'!$C$22:$D$31,2),'勤務形態一覧_自動計算用'!K19*60)</f>
        <v>0</v>
      </c>
      <c r="L19" s="28">
        <f>IF(OR('勤務形態一覧_自動計算用'!L19="a",'勤務形態一覧_自動計算用'!L19="b",'勤務形態一覧_自動計算用'!L19="c",'勤務形態一覧_自動計算用'!L19="d",'勤務形態一覧_自動計算用'!L19="e",'勤務形態一覧_自動計算用'!L19="f",'勤務形態一覧_自動計算用'!L19="g",'勤務形態一覧_自動計算用'!L19="h",'勤務形態一覧_自動計算用'!L19="I",'勤務形態一覧_自動計算用'!L19="y"),VLOOKUP('勤務形態一覧_自動計算用'!L19,'事前入力シート'!$C$22:$D$31,2),'勤務形態一覧_自動計算用'!L19*60)</f>
        <v>0</v>
      </c>
      <c r="M19" s="28">
        <f>IF(OR('勤務形態一覧_自動計算用'!M19="a",'勤務形態一覧_自動計算用'!M19="b",'勤務形態一覧_自動計算用'!M19="c",'勤務形態一覧_自動計算用'!M19="d",'勤務形態一覧_自動計算用'!M19="e",'勤務形態一覧_自動計算用'!M19="f",'勤務形態一覧_自動計算用'!M19="g",'勤務形態一覧_自動計算用'!M19="h",'勤務形態一覧_自動計算用'!M19="I",'勤務形態一覧_自動計算用'!M19="y"),VLOOKUP('勤務形態一覧_自動計算用'!M19,'事前入力シート'!$C$22:$D$31,2),'勤務形態一覧_自動計算用'!M19*60)</f>
        <v>0</v>
      </c>
      <c r="N19" s="28">
        <f>IF(OR('勤務形態一覧_自動計算用'!N19="a",'勤務形態一覧_自動計算用'!N19="b",'勤務形態一覧_自動計算用'!N19="c",'勤務形態一覧_自動計算用'!N19="d",'勤務形態一覧_自動計算用'!N19="e",'勤務形態一覧_自動計算用'!N19="f",'勤務形態一覧_自動計算用'!N19="g",'勤務形態一覧_自動計算用'!N19="h",'勤務形態一覧_自動計算用'!N19="I",'勤務形態一覧_自動計算用'!N19="y"),VLOOKUP('勤務形態一覧_自動計算用'!N19,'事前入力シート'!$C$22:$D$31,2),'勤務形態一覧_自動計算用'!N19*60)</f>
        <v>0</v>
      </c>
      <c r="O19" s="28">
        <f>IF(OR('勤務形態一覧_自動計算用'!O19="a",'勤務形態一覧_自動計算用'!O19="b",'勤務形態一覧_自動計算用'!O19="c",'勤務形態一覧_自動計算用'!O19="d",'勤務形態一覧_自動計算用'!O19="e",'勤務形態一覧_自動計算用'!O19="f",'勤務形態一覧_自動計算用'!O19="g",'勤務形態一覧_自動計算用'!O19="h",'勤務形態一覧_自動計算用'!O19="I",'勤務形態一覧_自動計算用'!O19="y"),VLOOKUP('勤務形態一覧_自動計算用'!O19,'事前入力シート'!$C$22:$D$31,2),'勤務形態一覧_自動計算用'!O19*60)</f>
        <v>0</v>
      </c>
      <c r="P19" s="28">
        <f>IF(OR('勤務形態一覧_自動計算用'!P19="a",'勤務形態一覧_自動計算用'!P19="b",'勤務形態一覧_自動計算用'!P19="c",'勤務形態一覧_自動計算用'!P19="d",'勤務形態一覧_自動計算用'!P19="e",'勤務形態一覧_自動計算用'!P19="f",'勤務形態一覧_自動計算用'!P19="g",'勤務形態一覧_自動計算用'!P19="h",'勤務形態一覧_自動計算用'!P19="I",'勤務形態一覧_自動計算用'!P19="y"),VLOOKUP('勤務形態一覧_自動計算用'!P19,'事前入力シート'!$C$22:$D$31,2),'勤務形態一覧_自動計算用'!P19*60)</f>
        <v>0</v>
      </c>
      <c r="Q19" s="28">
        <f>IF(OR('勤務形態一覧_自動計算用'!Q19="a",'勤務形態一覧_自動計算用'!Q19="b",'勤務形態一覧_自動計算用'!Q19="c",'勤務形態一覧_自動計算用'!Q19="d",'勤務形態一覧_自動計算用'!Q19="e",'勤務形態一覧_自動計算用'!Q19="f",'勤務形態一覧_自動計算用'!Q19="g",'勤務形態一覧_自動計算用'!Q19="h",'勤務形態一覧_自動計算用'!Q19="I",'勤務形態一覧_自動計算用'!Q19="y"),VLOOKUP('勤務形態一覧_自動計算用'!Q19,'事前入力シート'!$C$22:$D$31,2),'勤務形態一覧_自動計算用'!Q19*60)</f>
        <v>0</v>
      </c>
      <c r="R19" s="28">
        <f>IF(OR('勤務形態一覧_自動計算用'!R19="a",'勤務形態一覧_自動計算用'!R19="b",'勤務形態一覧_自動計算用'!R19="c",'勤務形態一覧_自動計算用'!R19="d",'勤務形態一覧_自動計算用'!R19="e",'勤務形態一覧_自動計算用'!R19="f",'勤務形態一覧_自動計算用'!R19="g",'勤務形態一覧_自動計算用'!R19="h",'勤務形態一覧_自動計算用'!R19="I",'勤務形態一覧_自動計算用'!R19="y"),VLOOKUP('勤務形態一覧_自動計算用'!R19,'事前入力シート'!$C$22:$D$31,2),'勤務形態一覧_自動計算用'!R19*60)</f>
        <v>0</v>
      </c>
      <c r="S19" s="28">
        <f>IF(OR('勤務形態一覧_自動計算用'!S19="a",'勤務形態一覧_自動計算用'!S19="b",'勤務形態一覧_自動計算用'!S19="c",'勤務形態一覧_自動計算用'!S19="d",'勤務形態一覧_自動計算用'!S19="e",'勤務形態一覧_自動計算用'!S19="f",'勤務形態一覧_自動計算用'!S19="g",'勤務形態一覧_自動計算用'!S19="h",'勤務形態一覧_自動計算用'!S19="I",'勤務形態一覧_自動計算用'!S19="y"),VLOOKUP('勤務形態一覧_自動計算用'!S19,'事前入力シート'!$C$22:$D$31,2),'勤務形態一覧_自動計算用'!S19*60)</f>
        <v>0</v>
      </c>
      <c r="T19" s="28">
        <f>IF(OR('勤務形態一覧_自動計算用'!T19="a",'勤務形態一覧_自動計算用'!T19="b",'勤務形態一覧_自動計算用'!T19="c",'勤務形態一覧_自動計算用'!T19="d",'勤務形態一覧_自動計算用'!T19="e",'勤務形態一覧_自動計算用'!T19="f",'勤務形態一覧_自動計算用'!T19="g",'勤務形態一覧_自動計算用'!T19="h",'勤務形態一覧_自動計算用'!T19="I",'勤務形態一覧_自動計算用'!T19="y"),VLOOKUP('勤務形態一覧_自動計算用'!T19,'事前入力シート'!$C$22:$D$31,2),'勤務形態一覧_自動計算用'!T19*60)</f>
        <v>0</v>
      </c>
      <c r="U19" s="28">
        <f>IF(OR('勤務形態一覧_自動計算用'!U19="a",'勤務形態一覧_自動計算用'!U19="b",'勤務形態一覧_自動計算用'!U19="c",'勤務形態一覧_自動計算用'!U19="d",'勤務形態一覧_自動計算用'!U19="e",'勤務形態一覧_自動計算用'!U19="f",'勤務形態一覧_自動計算用'!U19="g",'勤務形態一覧_自動計算用'!U19="h",'勤務形態一覧_自動計算用'!U19="I",'勤務形態一覧_自動計算用'!U19="y"),VLOOKUP('勤務形態一覧_自動計算用'!U19,'事前入力シート'!$C$22:$D$31,2),'勤務形態一覧_自動計算用'!U19*60)</f>
        <v>0</v>
      </c>
      <c r="V19" s="28">
        <f>IF(OR('勤務形態一覧_自動計算用'!V19="a",'勤務形態一覧_自動計算用'!V19="b",'勤務形態一覧_自動計算用'!V19="c",'勤務形態一覧_自動計算用'!V19="d",'勤務形態一覧_自動計算用'!V19="e",'勤務形態一覧_自動計算用'!V19="f",'勤務形態一覧_自動計算用'!V19="g",'勤務形態一覧_自動計算用'!V19="h",'勤務形態一覧_自動計算用'!V19="I",'勤務形態一覧_自動計算用'!V19="y"),VLOOKUP('勤務形態一覧_自動計算用'!V19,'事前入力シート'!$C$22:$D$31,2),'勤務形態一覧_自動計算用'!V19*60)</f>
        <v>0</v>
      </c>
      <c r="W19" s="28">
        <f>IF(OR('勤務形態一覧_自動計算用'!W19="a",'勤務形態一覧_自動計算用'!W19="b",'勤務形態一覧_自動計算用'!W19="c",'勤務形態一覧_自動計算用'!W19="d",'勤務形態一覧_自動計算用'!W19="e",'勤務形態一覧_自動計算用'!W19="f",'勤務形態一覧_自動計算用'!W19="g",'勤務形態一覧_自動計算用'!W19="h",'勤務形態一覧_自動計算用'!W19="I",'勤務形態一覧_自動計算用'!W19="y"),VLOOKUP('勤務形態一覧_自動計算用'!W19,'事前入力シート'!$C$22:$D$31,2),'勤務形態一覧_自動計算用'!W19*60)</f>
        <v>0</v>
      </c>
      <c r="X19" s="28">
        <f>IF(OR('勤務形態一覧_自動計算用'!X19="a",'勤務形態一覧_自動計算用'!X19="b",'勤務形態一覧_自動計算用'!X19="c",'勤務形態一覧_自動計算用'!X19="d",'勤務形態一覧_自動計算用'!X19="e",'勤務形態一覧_自動計算用'!X19="f",'勤務形態一覧_自動計算用'!X19="g",'勤務形態一覧_自動計算用'!X19="h",'勤務形態一覧_自動計算用'!X19="I",'勤務形態一覧_自動計算用'!X19="y"),VLOOKUP('勤務形態一覧_自動計算用'!X19,'事前入力シート'!$C$22:$D$31,2),'勤務形態一覧_自動計算用'!X19*60)</f>
        <v>0</v>
      </c>
      <c r="Y19" s="28">
        <f>IF(OR('勤務形態一覧_自動計算用'!Y19="a",'勤務形態一覧_自動計算用'!Y19="b",'勤務形態一覧_自動計算用'!Y19="c",'勤務形態一覧_自動計算用'!Y19="d",'勤務形態一覧_自動計算用'!Y19="e",'勤務形態一覧_自動計算用'!Y19="f",'勤務形態一覧_自動計算用'!Y19="g",'勤務形態一覧_自動計算用'!Y19="h",'勤務形態一覧_自動計算用'!Y19="I",'勤務形態一覧_自動計算用'!Y19="y"),VLOOKUP('勤務形態一覧_自動計算用'!Y19,'事前入力シート'!$C$22:$D$31,2),'勤務形態一覧_自動計算用'!Y19*60)</f>
        <v>0</v>
      </c>
      <c r="Z19" s="28">
        <f>IF(OR('勤務形態一覧_自動計算用'!Z19="a",'勤務形態一覧_自動計算用'!Z19="b",'勤務形態一覧_自動計算用'!Z19="c",'勤務形態一覧_自動計算用'!Z19="d",'勤務形態一覧_自動計算用'!Z19="e",'勤務形態一覧_自動計算用'!Z19="f",'勤務形態一覧_自動計算用'!Z19="g",'勤務形態一覧_自動計算用'!Z19="h",'勤務形態一覧_自動計算用'!Z19="I",'勤務形態一覧_自動計算用'!Z19="y"),VLOOKUP('勤務形態一覧_自動計算用'!Z19,'事前入力シート'!$C$22:$D$31,2),'勤務形態一覧_自動計算用'!Z19*60)</f>
        <v>0</v>
      </c>
      <c r="AA19" s="28">
        <f>IF(OR('勤務形態一覧_自動計算用'!AA19="a",'勤務形態一覧_自動計算用'!AA19="b",'勤務形態一覧_自動計算用'!AA19="c",'勤務形態一覧_自動計算用'!AA19="d",'勤務形態一覧_自動計算用'!AA19="e",'勤務形態一覧_自動計算用'!AA19="f",'勤務形態一覧_自動計算用'!AA19="g",'勤務形態一覧_自動計算用'!AA19="h",'勤務形態一覧_自動計算用'!AA19="I",'勤務形態一覧_自動計算用'!AA19="y"),VLOOKUP('勤務形態一覧_自動計算用'!AA19,'事前入力シート'!$C$22:$D$31,2),'勤務形態一覧_自動計算用'!AA19*60)</f>
        <v>0</v>
      </c>
      <c r="AB19" s="28">
        <f>IF(OR('勤務形態一覧_自動計算用'!AB19="a",'勤務形態一覧_自動計算用'!AB19="b",'勤務形態一覧_自動計算用'!AB19="c",'勤務形態一覧_自動計算用'!AB19="d",'勤務形態一覧_自動計算用'!AB19="e",'勤務形態一覧_自動計算用'!AB19="f",'勤務形態一覧_自動計算用'!AB19="g",'勤務形態一覧_自動計算用'!AB19="h",'勤務形態一覧_自動計算用'!AB19="I",'勤務形態一覧_自動計算用'!AB19="y"),VLOOKUP('勤務形態一覧_自動計算用'!AB19,'事前入力シート'!$C$22:$D$31,2),'勤務形態一覧_自動計算用'!AB19*60)</f>
        <v>0</v>
      </c>
      <c r="AC19" s="28">
        <f>IF(OR('勤務形態一覧_自動計算用'!AC19="a",'勤務形態一覧_自動計算用'!AC19="b",'勤務形態一覧_自動計算用'!AC19="c",'勤務形態一覧_自動計算用'!AC19="d",'勤務形態一覧_自動計算用'!AC19="e",'勤務形態一覧_自動計算用'!AC19="f",'勤務形態一覧_自動計算用'!AC19="g",'勤務形態一覧_自動計算用'!AC19="h",'勤務形態一覧_自動計算用'!AC19="I",'勤務形態一覧_自動計算用'!AC19="y"),VLOOKUP('勤務形態一覧_自動計算用'!AC19,'事前入力シート'!$C$22:$D$31,2),'勤務形態一覧_自動計算用'!AC19*60)</f>
        <v>0</v>
      </c>
      <c r="AD19" s="28">
        <f>IF(OR('勤務形態一覧_自動計算用'!AD19="a",'勤務形態一覧_自動計算用'!AD19="b",'勤務形態一覧_自動計算用'!AD19="c",'勤務形態一覧_自動計算用'!AD19="d",'勤務形態一覧_自動計算用'!AD19="e",'勤務形態一覧_自動計算用'!AD19="f",'勤務形態一覧_自動計算用'!AD19="g",'勤務形態一覧_自動計算用'!AD19="h",'勤務形態一覧_自動計算用'!AD19="I",'勤務形態一覧_自動計算用'!AD19="y"),VLOOKUP('勤務形態一覧_自動計算用'!AD19,'事前入力シート'!$C$22:$D$31,2),'勤務形態一覧_自動計算用'!AD19*60)</f>
        <v>0</v>
      </c>
      <c r="AE19" s="28">
        <f>IF(OR('勤務形態一覧_自動計算用'!AE19="a",'勤務形態一覧_自動計算用'!AE19="b",'勤務形態一覧_自動計算用'!AE19="c",'勤務形態一覧_自動計算用'!AE19="d",'勤務形態一覧_自動計算用'!AE19="e",'勤務形態一覧_自動計算用'!AE19="f",'勤務形態一覧_自動計算用'!AE19="g",'勤務形態一覧_自動計算用'!AE19="h",'勤務形態一覧_自動計算用'!AE19="I",'勤務形態一覧_自動計算用'!AE19="y"),VLOOKUP('勤務形態一覧_自動計算用'!AE19,'事前入力シート'!$C$22:$D$31,2),'勤務形態一覧_自動計算用'!AE19*60)</f>
        <v>0</v>
      </c>
      <c r="AF19" s="29">
        <f>IF(OR('勤務形態一覧_自動計算用'!AF19="a",'勤務形態一覧_自動計算用'!AF19="b",'勤務形態一覧_自動計算用'!AF19="c",'勤務形態一覧_自動計算用'!AF19="d",'勤務形態一覧_自動計算用'!AF19="e",'勤務形態一覧_自動計算用'!AF19="f",'勤務形態一覧_自動計算用'!AF19="g",'勤務形態一覧_自動計算用'!AF19="h",'勤務形態一覧_自動計算用'!AF19="I",'勤務形態一覧_自動計算用'!AF19="y"),VLOOKUP('勤務形態一覧_自動計算用'!AF19,'事前入力シート'!$C$22:$D$31,2),'勤務形態一覧_自動計算用'!AF19*60)</f>
        <v>0</v>
      </c>
      <c r="AG19" s="39">
        <f t="shared" si="0"/>
        <v>0</v>
      </c>
      <c r="AH19" s="40">
        <f t="shared" si="1"/>
        <v>0</v>
      </c>
      <c r="AI19" s="40" t="e">
        <f t="shared" si="2"/>
        <v>#DIV/0!</v>
      </c>
    </row>
    <row r="20" spans="1:35" ht="18" customHeight="1">
      <c r="A20" s="23"/>
      <c r="B20" s="24"/>
      <c r="C20" s="150"/>
      <c r="D20" s="150"/>
      <c r="E20" s="28">
        <f>IF(OR('勤務形態一覧_自動計算用'!E20="a",'勤務形態一覧_自動計算用'!E20="b",'勤務形態一覧_自動計算用'!E20="c",'勤務形態一覧_自動計算用'!E20="d",'勤務形態一覧_自動計算用'!E20="e",'勤務形態一覧_自動計算用'!E20="f",'勤務形態一覧_自動計算用'!E20="g",'勤務形態一覧_自動計算用'!E20="h",'勤務形態一覧_自動計算用'!E20="I",'勤務形態一覧_自動計算用'!E20="y"),VLOOKUP('勤務形態一覧_自動計算用'!E20,'事前入力シート'!$C$22:$D$31,2),'勤務形態一覧_自動計算用'!E20*60)</f>
        <v>0</v>
      </c>
      <c r="F20" s="28">
        <f>IF(OR('勤務形態一覧_自動計算用'!F20="a",'勤務形態一覧_自動計算用'!F20="b",'勤務形態一覧_自動計算用'!F20="c",'勤務形態一覧_自動計算用'!F20="d",'勤務形態一覧_自動計算用'!F20="e",'勤務形態一覧_自動計算用'!F20="f",'勤務形態一覧_自動計算用'!F20="g",'勤務形態一覧_自動計算用'!F20="h",'勤務形態一覧_自動計算用'!F20="I",'勤務形態一覧_自動計算用'!F20="y"),VLOOKUP('勤務形態一覧_自動計算用'!F20,'事前入力シート'!$C$22:$D$31,2),'勤務形態一覧_自動計算用'!F20*60)</f>
        <v>0</v>
      </c>
      <c r="G20" s="28">
        <f>IF(OR('勤務形態一覧_自動計算用'!G20="a",'勤務形態一覧_自動計算用'!G20="b",'勤務形態一覧_自動計算用'!G20="c",'勤務形態一覧_自動計算用'!G20="d",'勤務形態一覧_自動計算用'!G20="e",'勤務形態一覧_自動計算用'!G20="f",'勤務形態一覧_自動計算用'!G20="g",'勤務形態一覧_自動計算用'!G20="h",'勤務形態一覧_自動計算用'!G20="I",'勤務形態一覧_自動計算用'!G20="y"),VLOOKUP('勤務形態一覧_自動計算用'!G20,'事前入力シート'!$C$22:$D$31,2),'勤務形態一覧_自動計算用'!G20*60)</f>
        <v>0</v>
      </c>
      <c r="H20" s="28">
        <f>IF(OR('勤務形態一覧_自動計算用'!H20="a",'勤務形態一覧_自動計算用'!H20="b",'勤務形態一覧_自動計算用'!H20="c",'勤務形態一覧_自動計算用'!H20="d",'勤務形態一覧_自動計算用'!H20="e",'勤務形態一覧_自動計算用'!H20="f",'勤務形態一覧_自動計算用'!H20="g",'勤務形態一覧_自動計算用'!H20="h",'勤務形態一覧_自動計算用'!H20="I",'勤務形態一覧_自動計算用'!H20="y"),VLOOKUP('勤務形態一覧_自動計算用'!H20,'事前入力シート'!$C$22:$D$31,2),'勤務形態一覧_自動計算用'!H20*60)</f>
        <v>0</v>
      </c>
      <c r="I20" s="28">
        <f>IF(OR('勤務形態一覧_自動計算用'!I20="a",'勤務形態一覧_自動計算用'!I20="b",'勤務形態一覧_自動計算用'!I20="c",'勤務形態一覧_自動計算用'!I20="d",'勤務形態一覧_自動計算用'!I20="e",'勤務形態一覧_自動計算用'!I20="f",'勤務形態一覧_自動計算用'!I20="g",'勤務形態一覧_自動計算用'!I20="h",'勤務形態一覧_自動計算用'!I20="I",'勤務形態一覧_自動計算用'!I20="y"),VLOOKUP('勤務形態一覧_自動計算用'!I20,'事前入力シート'!$C$22:$D$31,2),'勤務形態一覧_自動計算用'!I20*60)</f>
        <v>0</v>
      </c>
      <c r="J20" s="28">
        <f>IF(OR('勤務形態一覧_自動計算用'!J20="a",'勤務形態一覧_自動計算用'!J20="b",'勤務形態一覧_自動計算用'!J20="c",'勤務形態一覧_自動計算用'!J20="d",'勤務形態一覧_自動計算用'!J20="e",'勤務形態一覧_自動計算用'!J20="f",'勤務形態一覧_自動計算用'!J20="g",'勤務形態一覧_自動計算用'!J20="h",'勤務形態一覧_自動計算用'!J20="I",'勤務形態一覧_自動計算用'!J20="y"),VLOOKUP('勤務形態一覧_自動計算用'!J20,'事前入力シート'!$C$22:$D$31,2),'勤務形態一覧_自動計算用'!J20*60)</f>
        <v>0</v>
      </c>
      <c r="K20" s="28">
        <f>IF(OR('勤務形態一覧_自動計算用'!K20="a",'勤務形態一覧_自動計算用'!K20="b",'勤務形態一覧_自動計算用'!K20="c",'勤務形態一覧_自動計算用'!K20="d",'勤務形態一覧_自動計算用'!K20="e",'勤務形態一覧_自動計算用'!K20="f",'勤務形態一覧_自動計算用'!K20="g",'勤務形態一覧_自動計算用'!K20="h",'勤務形態一覧_自動計算用'!K20="I",'勤務形態一覧_自動計算用'!K20="y"),VLOOKUP('勤務形態一覧_自動計算用'!K20,'事前入力シート'!$C$22:$D$31,2),'勤務形態一覧_自動計算用'!K20*60)</f>
        <v>0</v>
      </c>
      <c r="L20" s="28">
        <f>IF(OR('勤務形態一覧_自動計算用'!L20="a",'勤務形態一覧_自動計算用'!L20="b",'勤務形態一覧_自動計算用'!L20="c",'勤務形態一覧_自動計算用'!L20="d",'勤務形態一覧_自動計算用'!L20="e",'勤務形態一覧_自動計算用'!L20="f",'勤務形態一覧_自動計算用'!L20="g",'勤務形態一覧_自動計算用'!L20="h",'勤務形態一覧_自動計算用'!L20="I",'勤務形態一覧_自動計算用'!L20="y"),VLOOKUP('勤務形態一覧_自動計算用'!L20,'事前入力シート'!$C$22:$D$31,2),'勤務形態一覧_自動計算用'!L20*60)</f>
        <v>0</v>
      </c>
      <c r="M20" s="28">
        <f>IF(OR('勤務形態一覧_自動計算用'!M20="a",'勤務形態一覧_自動計算用'!M20="b",'勤務形態一覧_自動計算用'!M20="c",'勤務形態一覧_自動計算用'!M20="d",'勤務形態一覧_自動計算用'!M20="e",'勤務形態一覧_自動計算用'!M20="f",'勤務形態一覧_自動計算用'!M20="g",'勤務形態一覧_自動計算用'!M20="h",'勤務形態一覧_自動計算用'!M20="I",'勤務形態一覧_自動計算用'!M20="y"),VLOOKUP('勤務形態一覧_自動計算用'!M20,'事前入力シート'!$C$22:$D$31,2),'勤務形態一覧_自動計算用'!M20*60)</f>
        <v>0</v>
      </c>
      <c r="N20" s="28">
        <f>IF(OR('勤務形態一覧_自動計算用'!N20="a",'勤務形態一覧_自動計算用'!N20="b",'勤務形態一覧_自動計算用'!N20="c",'勤務形態一覧_自動計算用'!N20="d",'勤務形態一覧_自動計算用'!N20="e",'勤務形態一覧_自動計算用'!N20="f",'勤務形態一覧_自動計算用'!N20="g",'勤務形態一覧_自動計算用'!N20="h",'勤務形態一覧_自動計算用'!N20="I",'勤務形態一覧_自動計算用'!N20="y"),VLOOKUP('勤務形態一覧_自動計算用'!N20,'事前入力シート'!$C$22:$D$31,2),'勤務形態一覧_自動計算用'!N20*60)</f>
        <v>0</v>
      </c>
      <c r="O20" s="28">
        <f>IF(OR('勤務形態一覧_自動計算用'!O20="a",'勤務形態一覧_自動計算用'!O20="b",'勤務形態一覧_自動計算用'!O20="c",'勤務形態一覧_自動計算用'!O20="d",'勤務形態一覧_自動計算用'!O20="e",'勤務形態一覧_自動計算用'!O20="f",'勤務形態一覧_自動計算用'!O20="g",'勤務形態一覧_自動計算用'!O20="h",'勤務形態一覧_自動計算用'!O20="I",'勤務形態一覧_自動計算用'!O20="y"),VLOOKUP('勤務形態一覧_自動計算用'!O20,'事前入力シート'!$C$22:$D$31,2),'勤務形態一覧_自動計算用'!O20*60)</f>
        <v>0</v>
      </c>
      <c r="P20" s="28">
        <f>IF(OR('勤務形態一覧_自動計算用'!P20="a",'勤務形態一覧_自動計算用'!P20="b",'勤務形態一覧_自動計算用'!P20="c",'勤務形態一覧_自動計算用'!P20="d",'勤務形態一覧_自動計算用'!P20="e",'勤務形態一覧_自動計算用'!P20="f",'勤務形態一覧_自動計算用'!P20="g",'勤務形態一覧_自動計算用'!P20="h",'勤務形態一覧_自動計算用'!P20="I",'勤務形態一覧_自動計算用'!P20="y"),VLOOKUP('勤務形態一覧_自動計算用'!P20,'事前入力シート'!$C$22:$D$31,2),'勤務形態一覧_自動計算用'!P20*60)</f>
        <v>0</v>
      </c>
      <c r="Q20" s="28">
        <f>IF(OR('勤務形態一覧_自動計算用'!Q20="a",'勤務形態一覧_自動計算用'!Q20="b",'勤務形態一覧_自動計算用'!Q20="c",'勤務形態一覧_自動計算用'!Q20="d",'勤務形態一覧_自動計算用'!Q20="e",'勤務形態一覧_自動計算用'!Q20="f",'勤務形態一覧_自動計算用'!Q20="g",'勤務形態一覧_自動計算用'!Q20="h",'勤務形態一覧_自動計算用'!Q20="I",'勤務形態一覧_自動計算用'!Q20="y"),VLOOKUP('勤務形態一覧_自動計算用'!Q20,'事前入力シート'!$C$22:$D$31,2),'勤務形態一覧_自動計算用'!Q20*60)</f>
        <v>0</v>
      </c>
      <c r="R20" s="28">
        <f>IF(OR('勤務形態一覧_自動計算用'!R20="a",'勤務形態一覧_自動計算用'!R20="b",'勤務形態一覧_自動計算用'!R20="c",'勤務形態一覧_自動計算用'!R20="d",'勤務形態一覧_自動計算用'!R20="e",'勤務形態一覧_自動計算用'!R20="f",'勤務形態一覧_自動計算用'!R20="g",'勤務形態一覧_自動計算用'!R20="h",'勤務形態一覧_自動計算用'!R20="I",'勤務形態一覧_自動計算用'!R20="y"),VLOOKUP('勤務形態一覧_自動計算用'!R20,'事前入力シート'!$C$22:$D$31,2),'勤務形態一覧_自動計算用'!R20*60)</f>
        <v>0</v>
      </c>
      <c r="S20" s="28">
        <f>IF(OR('勤務形態一覧_自動計算用'!S20="a",'勤務形態一覧_自動計算用'!S20="b",'勤務形態一覧_自動計算用'!S20="c",'勤務形態一覧_自動計算用'!S20="d",'勤務形態一覧_自動計算用'!S20="e",'勤務形態一覧_自動計算用'!S20="f",'勤務形態一覧_自動計算用'!S20="g",'勤務形態一覧_自動計算用'!S20="h",'勤務形態一覧_自動計算用'!S20="I",'勤務形態一覧_自動計算用'!S20="y"),VLOOKUP('勤務形態一覧_自動計算用'!S20,'事前入力シート'!$C$22:$D$31,2),'勤務形態一覧_自動計算用'!S20*60)</f>
        <v>0</v>
      </c>
      <c r="T20" s="28">
        <f>IF(OR('勤務形態一覧_自動計算用'!T20="a",'勤務形態一覧_自動計算用'!T20="b",'勤務形態一覧_自動計算用'!T20="c",'勤務形態一覧_自動計算用'!T20="d",'勤務形態一覧_自動計算用'!T20="e",'勤務形態一覧_自動計算用'!T20="f",'勤務形態一覧_自動計算用'!T20="g",'勤務形態一覧_自動計算用'!T20="h",'勤務形態一覧_自動計算用'!T20="I",'勤務形態一覧_自動計算用'!T20="y"),VLOOKUP('勤務形態一覧_自動計算用'!T20,'事前入力シート'!$C$22:$D$31,2),'勤務形態一覧_自動計算用'!T20*60)</f>
        <v>0</v>
      </c>
      <c r="U20" s="28">
        <f>IF(OR('勤務形態一覧_自動計算用'!U20="a",'勤務形態一覧_自動計算用'!U20="b",'勤務形態一覧_自動計算用'!U20="c",'勤務形態一覧_自動計算用'!U20="d",'勤務形態一覧_自動計算用'!U20="e",'勤務形態一覧_自動計算用'!U20="f",'勤務形態一覧_自動計算用'!U20="g",'勤務形態一覧_自動計算用'!U20="h",'勤務形態一覧_自動計算用'!U20="I",'勤務形態一覧_自動計算用'!U20="y"),VLOOKUP('勤務形態一覧_自動計算用'!U20,'事前入力シート'!$C$22:$D$31,2),'勤務形態一覧_自動計算用'!U20*60)</f>
        <v>0</v>
      </c>
      <c r="V20" s="28">
        <f>IF(OR('勤務形態一覧_自動計算用'!V20="a",'勤務形態一覧_自動計算用'!V20="b",'勤務形態一覧_自動計算用'!V20="c",'勤務形態一覧_自動計算用'!V20="d",'勤務形態一覧_自動計算用'!V20="e",'勤務形態一覧_自動計算用'!V20="f",'勤務形態一覧_自動計算用'!V20="g",'勤務形態一覧_自動計算用'!V20="h",'勤務形態一覧_自動計算用'!V20="I",'勤務形態一覧_自動計算用'!V20="y"),VLOOKUP('勤務形態一覧_自動計算用'!V20,'事前入力シート'!$C$22:$D$31,2),'勤務形態一覧_自動計算用'!V20*60)</f>
        <v>0</v>
      </c>
      <c r="W20" s="28">
        <f>IF(OR('勤務形態一覧_自動計算用'!W20="a",'勤務形態一覧_自動計算用'!W20="b",'勤務形態一覧_自動計算用'!W20="c",'勤務形態一覧_自動計算用'!W20="d",'勤務形態一覧_自動計算用'!W20="e",'勤務形態一覧_自動計算用'!W20="f",'勤務形態一覧_自動計算用'!W20="g",'勤務形態一覧_自動計算用'!W20="h",'勤務形態一覧_自動計算用'!W20="I",'勤務形態一覧_自動計算用'!W20="y"),VLOOKUP('勤務形態一覧_自動計算用'!W20,'事前入力シート'!$C$22:$D$31,2),'勤務形態一覧_自動計算用'!W20*60)</f>
        <v>0</v>
      </c>
      <c r="X20" s="28">
        <f>IF(OR('勤務形態一覧_自動計算用'!X20="a",'勤務形態一覧_自動計算用'!X20="b",'勤務形態一覧_自動計算用'!X20="c",'勤務形態一覧_自動計算用'!X20="d",'勤務形態一覧_自動計算用'!X20="e",'勤務形態一覧_自動計算用'!X20="f",'勤務形態一覧_自動計算用'!X20="g",'勤務形態一覧_自動計算用'!X20="h",'勤務形態一覧_自動計算用'!X20="I",'勤務形態一覧_自動計算用'!X20="y"),VLOOKUP('勤務形態一覧_自動計算用'!X20,'事前入力シート'!$C$22:$D$31,2),'勤務形態一覧_自動計算用'!X20*60)</f>
        <v>0</v>
      </c>
      <c r="Y20" s="28">
        <f>IF(OR('勤務形態一覧_自動計算用'!Y20="a",'勤務形態一覧_自動計算用'!Y20="b",'勤務形態一覧_自動計算用'!Y20="c",'勤務形態一覧_自動計算用'!Y20="d",'勤務形態一覧_自動計算用'!Y20="e",'勤務形態一覧_自動計算用'!Y20="f",'勤務形態一覧_自動計算用'!Y20="g",'勤務形態一覧_自動計算用'!Y20="h",'勤務形態一覧_自動計算用'!Y20="I",'勤務形態一覧_自動計算用'!Y20="y"),VLOOKUP('勤務形態一覧_自動計算用'!Y20,'事前入力シート'!$C$22:$D$31,2),'勤務形態一覧_自動計算用'!Y20*60)</f>
        <v>0</v>
      </c>
      <c r="Z20" s="28">
        <f>IF(OR('勤務形態一覧_自動計算用'!Z20="a",'勤務形態一覧_自動計算用'!Z20="b",'勤務形態一覧_自動計算用'!Z20="c",'勤務形態一覧_自動計算用'!Z20="d",'勤務形態一覧_自動計算用'!Z20="e",'勤務形態一覧_自動計算用'!Z20="f",'勤務形態一覧_自動計算用'!Z20="g",'勤務形態一覧_自動計算用'!Z20="h",'勤務形態一覧_自動計算用'!Z20="I",'勤務形態一覧_自動計算用'!Z20="y"),VLOOKUP('勤務形態一覧_自動計算用'!Z20,'事前入力シート'!$C$22:$D$31,2),'勤務形態一覧_自動計算用'!Z20*60)</f>
        <v>0</v>
      </c>
      <c r="AA20" s="28">
        <f>IF(OR('勤務形態一覧_自動計算用'!AA20="a",'勤務形態一覧_自動計算用'!AA20="b",'勤務形態一覧_自動計算用'!AA20="c",'勤務形態一覧_自動計算用'!AA20="d",'勤務形態一覧_自動計算用'!AA20="e",'勤務形態一覧_自動計算用'!AA20="f",'勤務形態一覧_自動計算用'!AA20="g",'勤務形態一覧_自動計算用'!AA20="h",'勤務形態一覧_自動計算用'!AA20="I",'勤務形態一覧_自動計算用'!AA20="y"),VLOOKUP('勤務形態一覧_自動計算用'!AA20,'事前入力シート'!$C$22:$D$31,2),'勤務形態一覧_自動計算用'!AA20*60)</f>
        <v>0</v>
      </c>
      <c r="AB20" s="28">
        <f>IF(OR('勤務形態一覧_自動計算用'!AB20="a",'勤務形態一覧_自動計算用'!AB20="b",'勤務形態一覧_自動計算用'!AB20="c",'勤務形態一覧_自動計算用'!AB20="d",'勤務形態一覧_自動計算用'!AB20="e",'勤務形態一覧_自動計算用'!AB20="f",'勤務形態一覧_自動計算用'!AB20="g",'勤務形態一覧_自動計算用'!AB20="h",'勤務形態一覧_自動計算用'!AB20="I",'勤務形態一覧_自動計算用'!AB20="y"),VLOOKUP('勤務形態一覧_自動計算用'!AB20,'事前入力シート'!$C$22:$D$31,2),'勤務形態一覧_自動計算用'!AB20*60)</f>
        <v>0</v>
      </c>
      <c r="AC20" s="28">
        <f>IF(OR('勤務形態一覧_自動計算用'!AC20="a",'勤務形態一覧_自動計算用'!AC20="b",'勤務形態一覧_自動計算用'!AC20="c",'勤務形態一覧_自動計算用'!AC20="d",'勤務形態一覧_自動計算用'!AC20="e",'勤務形態一覧_自動計算用'!AC20="f",'勤務形態一覧_自動計算用'!AC20="g",'勤務形態一覧_自動計算用'!AC20="h",'勤務形態一覧_自動計算用'!AC20="I",'勤務形態一覧_自動計算用'!AC20="y"),VLOOKUP('勤務形態一覧_自動計算用'!AC20,'事前入力シート'!$C$22:$D$31,2),'勤務形態一覧_自動計算用'!AC20*60)</f>
        <v>0</v>
      </c>
      <c r="AD20" s="28">
        <f>IF(OR('勤務形態一覧_自動計算用'!AD20="a",'勤務形態一覧_自動計算用'!AD20="b",'勤務形態一覧_自動計算用'!AD20="c",'勤務形態一覧_自動計算用'!AD20="d",'勤務形態一覧_自動計算用'!AD20="e",'勤務形態一覧_自動計算用'!AD20="f",'勤務形態一覧_自動計算用'!AD20="g",'勤務形態一覧_自動計算用'!AD20="h",'勤務形態一覧_自動計算用'!AD20="I",'勤務形態一覧_自動計算用'!AD20="y"),VLOOKUP('勤務形態一覧_自動計算用'!AD20,'事前入力シート'!$C$22:$D$31,2),'勤務形態一覧_自動計算用'!AD20*60)</f>
        <v>0</v>
      </c>
      <c r="AE20" s="28">
        <f>IF(OR('勤務形態一覧_自動計算用'!AE20="a",'勤務形態一覧_自動計算用'!AE20="b",'勤務形態一覧_自動計算用'!AE20="c",'勤務形態一覧_自動計算用'!AE20="d",'勤務形態一覧_自動計算用'!AE20="e",'勤務形態一覧_自動計算用'!AE20="f",'勤務形態一覧_自動計算用'!AE20="g",'勤務形態一覧_自動計算用'!AE20="h",'勤務形態一覧_自動計算用'!AE20="I",'勤務形態一覧_自動計算用'!AE20="y"),VLOOKUP('勤務形態一覧_自動計算用'!AE20,'事前入力シート'!$C$22:$D$31,2),'勤務形態一覧_自動計算用'!AE20*60)</f>
        <v>0</v>
      </c>
      <c r="AF20" s="29">
        <f>IF(OR('勤務形態一覧_自動計算用'!AF20="a",'勤務形態一覧_自動計算用'!AF20="b",'勤務形態一覧_自動計算用'!AF20="c",'勤務形態一覧_自動計算用'!AF20="d",'勤務形態一覧_自動計算用'!AF20="e",'勤務形態一覧_自動計算用'!AF20="f",'勤務形態一覧_自動計算用'!AF20="g",'勤務形態一覧_自動計算用'!AF20="h",'勤務形態一覧_自動計算用'!AF20="I",'勤務形態一覧_自動計算用'!AF20="y"),VLOOKUP('勤務形態一覧_自動計算用'!AF20,'事前入力シート'!$C$22:$D$31,2),'勤務形態一覧_自動計算用'!AF20*60)</f>
        <v>0</v>
      </c>
      <c r="AG20" s="39">
        <f t="shared" si="0"/>
        <v>0</v>
      </c>
      <c r="AH20" s="40">
        <f t="shared" si="1"/>
        <v>0</v>
      </c>
      <c r="AI20" s="40" t="e">
        <f t="shared" si="2"/>
        <v>#DIV/0!</v>
      </c>
    </row>
    <row r="21" spans="1:35" ht="18" customHeight="1">
      <c r="A21" s="23"/>
      <c r="B21" s="24"/>
      <c r="C21" s="150"/>
      <c r="D21" s="150"/>
      <c r="E21" s="28">
        <f>IF(OR('勤務形態一覧_自動計算用'!E21="a",'勤務形態一覧_自動計算用'!E21="b",'勤務形態一覧_自動計算用'!E21="c",'勤務形態一覧_自動計算用'!E21="d",'勤務形態一覧_自動計算用'!E21="e",'勤務形態一覧_自動計算用'!E21="f",'勤務形態一覧_自動計算用'!E21="g",'勤務形態一覧_自動計算用'!E21="h",'勤務形態一覧_自動計算用'!E21="I",'勤務形態一覧_自動計算用'!E21="y"),VLOOKUP('勤務形態一覧_自動計算用'!E21,'事前入力シート'!$C$22:$D$31,2),'勤務形態一覧_自動計算用'!E21*60)</f>
        <v>0</v>
      </c>
      <c r="F21" s="28">
        <f>IF(OR('勤務形態一覧_自動計算用'!F21="a",'勤務形態一覧_自動計算用'!F21="b",'勤務形態一覧_自動計算用'!F21="c",'勤務形態一覧_自動計算用'!F21="d",'勤務形態一覧_自動計算用'!F21="e",'勤務形態一覧_自動計算用'!F21="f",'勤務形態一覧_自動計算用'!F21="g",'勤務形態一覧_自動計算用'!F21="h",'勤務形態一覧_自動計算用'!F21="I",'勤務形態一覧_自動計算用'!F21="y"),VLOOKUP('勤務形態一覧_自動計算用'!F21,'事前入力シート'!$C$22:$D$31,2),'勤務形態一覧_自動計算用'!F21*60)</f>
        <v>0</v>
      </c>
      <c r="G21" s="28">
        <f>IF(OR('勤務形態一覧_自動計算用'!G21="a",'勤務形態一覧_自動計算用'!G21="b",'勤務形態一覧_自動計算用'!G21="c",'勤務形態一覧_自動計算用'!G21="d",'勤務形態一覧_自動計算用'!G21="e",'勤務形態一覧_自動計算用'!G21="f",'勤務形態一覧_自動計算用'!G21="g",'勤務形態一覧_自動計算用'!G21="h",'勤務形態一覧_自動計算用'!G21="I",'勤務形態一覧_自動計算用'!G21="y"),VLOOKUP('勤務形態一覧_自動計算用'!G21,'事前入力シート'!$C$22:$D$31,2),'勤務形態一覧_自動計算用'!G21*60)</f>
        <v>0</v>
      </c>
      <c r="H21" s="28">
        <f>IF(OR('勤務形態一覧_自動計算用'!H21="a",'勤務形態一覧_自動計算用'!H21="b",'勤務形態一覧_自動計算用'!H21="c",'勤務形態一覧_自動計算用'!H21="d",'勤務形態一覧_自動計算用'!H21="e",'勤務形態一覧_自動計算用'!H21="f",'勤務形態一覧_自動計算用'!H21="g",'勤務形態一覧_自動計算用'!H21="h",'勤務形態一覧_自動計算用'!H21="I",'勤務形態一覧_自動計算用'!H21="y"),VLOOKUP('勤務形態一覧_自動計算用'!H21,'事前入力シート'!$C$22:$D$31,2),'勤務形態一覧_自動計算用'!H21*60)</f>
        <v>0</v>
      </c>
      <c r="I21" s="28">
        <f>IF(OR('勤務形態一覧_自動計算用'!I21="a",'勤務形態一覧_自動計算用'!I21="b",'勤務形態一覧_自動計算用'!I21="c",'勤務形態一覧_自動計算用'!I21="d",'勤務形態一覧_自動計算用'!I21="e",'勤務形態一覧_自動計算用'!I21="f",'勤務形態一覧_自動計算用'!I21="g",'勤務形態一覧_自動計算用'!I21="h",'勤務形態一覧_自動計算用'!I21="I",'勤務形態一覧_自動計算用'!I21="y"),VLOOKUP('勤務形態一覧_自動計算用'!I21,'事前入力シート'!$C$22:$D$31,2),'勤務形態一覧_自動計算用'!I21*60)</f>
        <v>0</v>
      </c>
      <c r="J21" s="28">
        <f>IF(OR('勤務形態一覧_自動計算用'!J21="a",'勤務形態一覧_自動計算用'!J21="b",'勤務形態一覧_自動計算用'!J21="c",'勤務形態一覧_自動計算用'!J21="d",'勤務形態一覧_自動計算用'!J21="e",'勤務形態一覧_自動計算用'!J21="f",'勤務形態一覧_自動計算用'!J21="g",'勤務形態一覧_自動計算用'!J21="h",'勤務形態一覧_自動計算用'!J21="I",'勤務形態一覧_自動計算用'!J21="y"),VLOOKUP('勤務形態一覧_自動計算用'!J21,'事前入力シート'!$C$22:$D$31,2),'勤務形態一覧_自動計算用'!J21*60)</f>
        <v>0</v>
      </c>
      <c r="K21" s="28">
        <f>IF(OR('勤務形態一覧_自動計算用'!K21="a",'勤務形態一覧_自動計算用'!K21="b",'勤務形態一覧_自動計算用'!K21="c",'勤務形態一覧_自動計算用'!K21="d",'勤務形態一覧_自動計算用'!K21="e",'勤務形態一覧_自動計算用'!K21="f",'勤務形態一覧_自動計算用'!K21="g",'勤務形態一覧_自動計算用'!K21="h",'勤務形態一覧_自動計算用'!K21="I",'勤務形態一覧_自動計算用'!K21="y"),VLOOKUP('勤務形態一覧_自動計算用'!K21,'事前入力シート'!$C$22:$D$31,2),'勤務形態一覧_自動計算用'!K21*60)</f>
        <v>0</v>
      </c>
      <c r="L21" s="28">
        <f>IF(OR('勤務形態一覧_自動計算用'!L21="a",'勤務形態一覧_自動計算用'!L21="b",'勤務形態一覧_自動計算用'!L21="c",'勤務形態一覧_自動計算用'!L21="d",'勤務形態一覧_自動計算用'!L21="e",'勤務形態一覧_自動計算用'!L21="f",'勤務形態一覧_自動計算用'!L21="g",'勤務形態一覧_自動計算用'!L21="h",'勤務形態一覧_自動計算用'!L21="I",'勤務形態一覧_自動計算用'!L21="y"),VLOOKUP('勤務形態一覧_自動計算用'!L21,'事前入力シート'!$C$22:$D$31,2),'勤務形態一覧_自動計算用'!L21*60)</f>
        <v>0</v>
      </c>
      <c r="M21" s="28">
        <f>IF(OR('勤務形態一覧_自動計算用'!M21="a",'勤務形態一覧_自動計算用'!M21="b",'勤務形態一覧_自動計算用'!M21="c",'勤務形態一覧_自動計算用'!M21="d",'勤務形態一覧_自動計算用'!M21="e",'勤務形態一覧_自動計算用'!M21="f",'勤務形態一覧_自動計算用'!M21="g",'勤務形態一覧_自動計算用'!M21="h",'勤務形態一覧_自動計算用'!M21="I",'勤務形態一覧_自動計算用'!M21="y"),VLOOKUP('勤務形態一覧_自動計算用'!M21,'事前入力シート'!$C$22:$D$31,2),'勤務形態一覧_自動計算用'!M21*60)</f>
        <v>0</v>
      </c>
      <c r="N21" s="28">
        <f>IF(OR('勤務形態一覧_自動計算用'!N21="a",'勤務形態一覧_自動計算用'!N21="b",'勤務形態一覧_自動計算用'!N21="c",'勤務形態一覧_自動計算用'!N21="d",'勤務形態一覧_自動計算用'!N21="e",'勤務形態一覧_自動計算用'!N21="f",'勤務形態一覧_自動計算用'!N21="g",'勤務形態一覧_自動計算用'!N21="h",'勤務形態一覧_自動計算用'!N21="I",'勤務形態一覧_自動計算用'!N21="y"),VLOOKUP('勤務形態一覧_自動計算用'!N21,'事前入力シート'!$C$22:$D$31,2),'勤務形態一覧_自動計算用'!N21*60)</f>
        <v>0</v>
      </c>
      <c r="O21" s="28">
        <f>IF(OR('勤務形態一覧_自動計算用'!O21="a",'勤務形態一覧_自動計算用'!O21="b",'勤務形態一覧_自動計算用'!O21="c",'勤務形態一覧_自動計算用'!O21="d",'勤務形態一覧_自動計算用'!O21="e",'勤務形態一覧_自動計算用'!O21="f",'勤務形態一覧_自動計算用'!O21="g",'勤務形態一覧_自動計算用'!O21="h",'勤務形態一覧_自動計算用'!O21="I",'勤務形態一覧_自動計算用'!O21="y"),VLOOKUP('勤務形態一覧_自動計算用'!O21,'事前入力シート'!$C$22:$D$31,2),'勤務形態一覧_自動計算用'!O21*60)</f>
        <v>0</v>
      </c>
      <c r="P21" s="28">
        <f>IF(OR('勤務形態一覧_自動計算用'!P21="a",'勤務形態一覧_自動計算用'!P21="b",'勤務形態一覧_自動計算用'!P21="c",'勤務形態一覧_自動計算用'!P21="d",'勤務形態一覧_自動計算用'!P21="e",'勤務形態一覧_自動計算用'!P21="f",'勤務形態一覧_自動計算用'!P21="g",'勤務形態一覧_自動計算用'!P21="h",'勤務形態一覧_自動計算用'!P21="I",'勤務形態一覧_自動計算用'!P21="y"),VLOOKUP('勤務形態一覧_自動計算用'!P21,'事前入力シート'!$C$22:$D$31,2),'勤務形態一覧_自動計算用'!P21*60)</f>
        <v>0</v>
      </c>
      <c r="Q21" s="28">
        <f>IF(OR('勤務形態一覧_自動計算用'!Q21="a",'勤務形態一覧_自動計算用'!Q21="b",'勤務形態一覧_自動計算用'!Q21="c",'勤務形態一覧_自動計算用'!Q21="d",'勤務形態一覧_自動計算用'!Q21="e",'勤務形態一覧_自動計算用'!Q21="f",'勤務形態一覧_自動計算用'!Q21="g",'勤務形態一覧_自動計算用'!Q21="h",'勤務形態一覧_自動計算用'!Q21="I",'勤務形態一覧_自動計算用'!Q21="y"),VLOOKUP('勤務形態一覧_自動計算用'!Q21,'事前入力シート'!$C$22:$D$31,2),'勤務形態一覧_自動計算用'!Q21*60)</f>
        <v>0</v>
      </c>
      <c r="R21" s="28">
        <f>IF(OR('勤務形態一覧_自動計算用'!R21="a",'勤務形態一覧_自動計算用'!R21="b",'勤務形態一覧_自動計算用'!R21="c",'勤務形態一覧_自動計算用'!R21="d",'勤務形態一覧_自動計算用'!R21="e",'勤務形態一覧_自動計算用'!R21="f",'勤務形態一覧_自動計算用'!R21="g",'勤務形態一覧_自動計算用'!R21="h",'勤務形態一覧_自動計算用'!R21="I",'勤務形態一覧_自動計算用'!R21="y"),VLOOKUP('勤務形態一覧_自動計算用'!R21,'事前入力シート'!$C$22:$D$31,2),'勤務形態一覧_自動計算用'!R21*60)</f>
        <v>0</v>
      </c>
      <c r="S21" s="28">
        <f>IF(OR('勤務形態一覧_自動計算用'!S21="a",'勤務形態一覧_自動計算用'!S21="b",'勤務形態一覧_自動計算用'!S21="c",'勤務形態一覧_自動計算用'!S21="d",'勤務形態一覧_自動計算用'!S21="e",'勤務形態一覧_自動計算用'!S21="f",'勤務形態一覧_自動計算用'!S21="g",'勤務形態一覧_自動計算用'!S21="h",'勤務形態一覧_自動計算用'!S21="I",'勤務形態一覧_自動計算用'!S21="y"),VLOOKUP('勤務形態一覧_自動計算用'!S21,'事前入力シート'!$C$22:$D$31,2),'勤務形態一覧_自動計算用'!S21*60)</f>
        <v>0</v>
      </c>
      <c r="T21" s="28">
        <f>IF(OR('勤務形態一覧_自動計算用'!T21="a",'勤務形態一覧_自動計算用'!T21="b",'勤務形態一覧_自動計算用'!T21="c",'勤務形態一覧_自動計算用'!T21="d",'勤務形態一覧_自動計算用'!T21="e",'勤務形態一覧_自動計算用'!T21="f",'勤務形態一覧_自動計算用'!T21="g",'勤務形態一覧_自動計算用'!T21="h",'勤務形態一覧_自動計算用'!T21="I",'勤務形態一覧_自動計算用'!T21="y"),VLOOKUP('勤務形態一覧_自動計算用'!T21,'事前入力シート'!$C$22:$D$31,2),'勤務形態一覧_自動計算用'!T21*60)</f>
        <v>0</v>
      </c>
      <c r="U21" s="28">
        <f>IF(OR('勤務形態一覧_自動計算用'!U21="a",'勤務形態一覧_自動計算用'!U21="b",'勤務形態一覧_自動計算用'!U21="c",'勤務形態一覧_自動計算用'!U21="d",'勤務形態一覧_自動計算用'!U21="e",'勤務形態一覧_自動計算用'!U21="f",'勤務形態一覧_自動計算用'!U21="g",'勤務形態一覧_自動計算用'!U21="h",'勤務形態一覧_自動計算用'!U21="I",'勤務形態一覧_自動計算用'!U21="y"),VLOOKUP('勤務形態一覧_自動計算用'!U21,'事前入力シート'!$C$22:$D$31,2),'勤務形態一覧_自動計算用'!U21*60)</f>
        <v>0</v>
      </c>
      <c r="V21" s="28">
        <f>IF(OR('勤務形態一覧_自動計算用'!V21="a",'勤務形態一覧_自動計算用'!V21="b",'勤務形態一覧_自動計算用'!V21="c",'勤務形態一覧_自動計算用'!V21="d",'勤務形態一覧_自動計算用'!V21="e",'勤務形態一覧_自動計算用'!V21="f",'勤務形態一覧_自動計算用'!V21="g",'勤務形態一覧_自動計算用'!V21="h",'勤務形態一覧_自動計算用'!V21="I",'勤務形態一覧_自動計算用'!V21="y"),VLOOKUP('勤務形態一覧_自動計算用'!V21,'事前入力シート'!$C$22:$D$31,2),'勤務形態一覧_自動計算用'!V21*60)</f>
        <v>0</v>
      </c>
      <c r="W21" s="28">
        <f>IF(OR('勤務形態一覧_自動計算用'!W21="a",'勤務形態一覧_自動計算用'!W21="b",'勤務形態一覧_自動計算用'!W21="c",'勤務形態一覧_自動計算用'!W21="d",'勤務形態一覧_自動計算用'!W21="e",'勤務形態一覧_自動計算用'!W21="f",'勤務形態一覧_自動計算用'!W21="g",'勤務形態一覧_自動計算用'!W21="h",'勤務形態一覧_自動計算用'!W21="I",'勤務形態一覧_自動計算用'!W21="y"),VLOOKUP('勤務形態一覧_自動計算用'!W21,'事前入力シート'!$C$22:$D$31,2),'勤務形態一覧_自動計算用'!W21*60)</f>
        <v>0</v>
      </c>
      <c r="X21" s="28">
        <f>IF(OR('勤務形態一覧_自動計算用'!X21="a",'勤務形態一覧_自動計算用'!X21="b",'勤務形態一覧_自動計算用'!X21="c",'勤務形態一覧_自動計算用'!X21="d",'勤務形態一覧_自動計算用'!X21="e",'勤務形態一覧_自動計算用'!X21="f",'勤務形態一覧_自動計算用'!X21="g",'勤務形態一覧_自動計算用'!X21="h",'勤務形態一覧_自動計算用'!X21="I",'勤務形態一覧_自動計算用'!X21="y"),VLOOKUP('勤務形態一覧_自動計算用'!X21,'事前入力シート'!$C$22:$D$31,2),'勤務形態一覧_自動計算用'!X21*60)</f>
        <v>0</v>
      </c>
      <c r="Y21" s="28">
        <f>IF(OR('勤務形態一覧_自動計算用'!Y21="a",'勤務形態一覧_自動計算用'!Y21="b",'勤務形態一覧_自動計算用'!Y21="c",'勤務形態一覧_自動計算用'!Y21="d",'勤務形態一覧_自動計算用'!Y21="e",'勤務形態一覧_自動計算用'!Y21="f",'勤務形態一覧_自動計算用'!Y21="g",'勤務形態一覧_自動計算用'!Y21="h",'勤務形態一覧_自動計算用'!Y21="I",'勤務形態一覧_自動計算用'!Y21="y"),VLOOKUP('勤務形態一覧_自動計算用'!Y21,'事前入力シート'!$C$22:$D$31,2),'勤務形態一覧_自動計算用'!Y21*60)</f>
        <v>0</v>
      </c>
      <c r="Z21" s="28">
        <f>IF(OR('勤務形態一覧_自動計算用'!Z21="a",'勤務形態一覧_自動計算用'!Z21="b",'勤務形態一覧_自動計算用'!Z21="c",'勤務形態一覧_自動計算用'!Z21="d",'勤務形態一覧_自動計算用'!Z21="e",'勤務形態一覧_自動計算用'!Z21="f",'勤務形態一覧_自動計算用'!Z21="g",'勤務形態一覧_自動計算用'!Z21="h",'勤務形態一覧_自動計算用'!Z21="I",'勤務形態一覧_自動計算用'!Z21="y"),VLOOKUP('勤務形態一覧_自動計算用'!Z21,'事前入力シート'!$C$22:$D$31,2),'勤務形態一覧_自動計算用'!Z21*60)</f>
        <v>0</v>
      </c>
      <c r="AA21" s="28">
        <f>IF(OR('勤務形態一覧_自動計算用'!AA21="a",'勤務形態一覧_自動計算用'!AA21="b",'勤務形態一覧_自動計算用'!AA21="c",'勤務形態一覧_自動計算用'!AA21="d",'勤務形態一覧_自動計算用'!AA21="e",'勤務形態一覧_自動計算用'!AA21="f",'勤務形態一覧_自動計算用'!AA21="g",'勤務形態一覧_自動計算用'!AA21="h",'勤務形態一覧_自動計算用'!AA21="I",'勤務形態一覧_自動計算用'!AA21="y"),VLOOKUP('勤務形態一覧_自動計算用'!AA21,'事前入力シート'!$C$22:$D$31,2),'勤務形態一覧_自動計算用'!AA21*60)</f>
        <v>0</v>
      </c>
      <c r="AB21" s="28">
        <f>IF(OR('勤務形態一覧_自動計算用'!AB21="a",'勤務形態一覧_自動計算用'!AB21="b",'勤務形態一覧_自動計算用'!AB21="c",'勤務形態一覧_自動計算用'!AB21="d",'勤務形態一覧_自動計算用'!AB21="e",'勤務形態一覧_自動計算用'!AB21="f",'勤務形態一覧_自動計算用'!AB21="g",'勤務形態一覧_自動計算用'!AB21="h",'勤務形態一覧_自動計算用'!AB21="I",'勤務形態一覧_自動計算用'!AB21="y"),VLOOKUP('勤務形態一覧_自動計算用'!AB21,'事前入力シート'!$C$22:$D$31,2),'勤務形態一覧_自動計算用'!AB21*60)</f>
        <v>0</v>
      </c>
      <c r="AC21" s="28">
        <f>IF(OR('勤務形態一覧_自動計算用'!AC21="a",'勤務形態一覧_自動計算用'!AC21="b",'勤務形態一覧_自動計算用'!AC21="c",'勤務形態一覧_自動計算用'!AC21="d",'勤務形態一覧_自動計算用'!AC21="e",'勤務形態一覧_自動計算用'!AC21="f",'勤務形態一覧_自動計算用'!AC21="g",'勤務形態一覧_自動計算用'!AC21="h",'勤務形態一覧_自動計算用'!AC21="I",'勤務形態一覧_自動計算用'!AC21="y"),VLOOKUP('勤務形態一覧_自動計算用'!AC21,'事前入力シート'!$C$22:$D$31,2),'勤務形態一覧_自動計算用'!AC21*60)</f>
        <v>0</v>
      </c>
      <c r="AD21" s="28">
        <f>IF(OR('勤務形態一覧_自動計算用'!AD21="a",'勤務形態一覧_自動計算用'!AD21="b",'勤務形態一覧_自動計算用'!AD21="c",'勤務形態一覧_自動計算用'!AD21="d",'勤務形態一覧_自動計算用'!AD21="e",'勤務形態一覧_自動計算用'!AD21="f",'勤務形態一覧_自動計算用'!AD21="g",'勤務形態一覧_自動計算用'!AD21="h",'勤務形態一覧_自動計算用'!AD21="I",'勤務形態一覧_自動計算用'!AD21="y"),VLOOKUP('勤務形態一覧_自動計算用'!AD21,'事前入力シート'!$C$22:$D$31,2),'勤務形態一覧_自動計算用'!AD21*60)</f>
        <v>0</v>
      </c>
      <c r="AE21" s="28">
        <f>IF(OR('勤務形態一覧_自動計算用'!AE21="a",'勤務形態一覧_自動計算用'!AE21="b",'勤務形態一覧_自動計算用'!AE21="c",'勤務形態一覧_自動計算用'!AE21="d",'勤務形態一覧_自動計算用'!AE21="e",'勤務形態一覧_自動計算用'!AE21="f",'勤務形態一覧_自動計算用'!AE21="g",'勤務形態一覧_自動計算用'!AE21="h",'勤務形態一覧_自動計算用'!AE21="I",'勤務形態一覧_自動計算用'!AE21="y"),VLOOKUP('勤務形態一覧_自動計算用'!AE21,'事前入力シート'!$C$22:$D$31,2),'勤務形態一覧_自動計算用'!AE21*60)</f>
        <v>0</v>
      </c>
      <c r="AF21" s="29">
        <f>IF(OR('勤務形態一覧_自動計算用'!AF21="a",'勤務形態一覧_自動計算用'!AF21="b",'勤務形態一覧_自動計算用'!AF21="c",'勤務形態一覧_自動計算用'!AF21="d",'勤務形態一覧_自動計算用'!AF21="e",'勤務形態一覧_自動計算用'!AF21="f",'勤務形態一覧_自動計算用'!AF21="g",'勤務形態一覧_自動計算用'!AF21="h",'勤務形態一覧_自動計算用'!AF21="I",'勤務形態一覧_自動計算用'!AF21="y"),VLOOKUP('勤務形態一覧_自動計算用'!AF21,'事前入力シート'!$C$22:$D$31,2),'勤務形態一覧_自動計算用'!AF21*60)</f>
        <v>0</v>
      </c>
      <c r="AG21" s="39">
        <f t="shared" si="0"/>
        <v>0</v>
      </c>
      <c r="AH21" s="40">
        <f t="shared" si="1"/>
        <v>0</v>
      </c>
      <c r="AI21" s="40" t="e">
        <f t="shared" si="2"/>
        <v>#DIV/0!</v>
      </c>
    </row>
    <row r="22" spans="1:35" ht="18" customHeight="1">
      <c r="A22" s="23"/>
      <c r="B22" s="24"/>
      <c r="C22" s="150"/>
      <c r="D22" s="150"/>
      <c r="E22" s="28">
        <f>IF(OR('勤務形態一覧_自動計算用'!E22="a",'勤務形態一覧_自動計算用'!E22="b",'勤務形態一覧_自動計算用'!E22="c",'勤務形態一覧_自動計算用'!E22="d",'勤務形態一覧_自動計算用'!E22="e",'勤務形態一覧_自動計算用'!E22="f",'勤務形態一覧_自動計算用'!E22="g",'勤務形態一覧_自動計算用'!E22="h",'勤務形態一覧_自動計算用'!E22="I",'勤務形態一覧_自動計算用'!E22="y"),VLOOKUP('勤務形態一覧_自動計算用'!E22,'事前入力シート'!$C$22:$D$31,2),'勤務形態一覧_自動計算用'!E22*60)</f>
        <v>0</v>
      </c>
      <c r="F22" s="28">
        <f>IF(OR('勤務形態一覧_自動計算用'!F22="a",'勤務形態一覧_自動計算用'!F22="b",'勤務形態一覧_自動計算用'!F22="c",'勤務形態一覧_自動計算用'!F22="d",'勤務形態一覧_自動計算用'!F22="e",'勤務形態一覧_自動計算用'!F22="f",'勤務形態一覧_自動計算用'!F22="g",'勤務形態一覧_自動計算用'!F22="h",'勤務形態一覧_自動計算用'!F22="I",'勤務形態一覧_自動計算用'!F22="y"),VLOOKUP('勤務形態一覧_自動計算用'!F22,'事前入力シート'!$C$22:$D$31,2),'勤務形態一覧_自動計算用'!F22*60)</f>
        <v>0</v>
      </c>
      <c r="G22" s="28">
        <f>IF(OR('勤務形態一覧_自動計算用'!G22="a",'勤務形態一覧_自動計算用'!G22="b",'勤務形態一覧_自動計算用'!G22="c",'勤務形態一覧_自動計算用'!G22="d",'勤務形態一覧_自動計算用'!G22="e",'勤務形態一覧_自動計算用'!G22="f",'勤務形態一覧_自動計算用'!G22="g",'勤務形態一覧_自動計算用'!G22="h",'勤務形態一覧_自動計算用'!G22="I",'勤務形態一覧_自動計算用'!G22="y"),VLOOKUP('勤務形態一覧_自動計算用'!G22,'事前入力シート'!$C$22:$D$31,2),'勤務形態一覧_自動計算用'!G22*60)</f>
        <v>0</v>
      </c>
      <c r="H22" s="28">
        <f>IF(OR('勤務形態一覧_自動計算用'!H22="a",'勤務形態一覧_自動計算用'!H22="b",'勤務形態一覧_自動計算用'!H22="c",'勤務形態一覧_自動計算用'!H22="d",'勤務形態一覧_自動計算用'!H22="e",'勤務形態一覧_自動計算用'!H22="f",'勤務形態一覧_自動計算用'!H22="g",'勤務形態一覧_自動計算用'!H22="h",'勤務形態一覧_自動計算用'!H22="I",'勤務形態一覧_自動計算用'!H22="y"),VLOOKUP('勤務形態一覧_自動計算用'!H22,'事前入力シート'!$C$22:$D$31,2),'勤務形態一覧_自動計算用'!H22*60)</f>
        <v>0</v>
      </c>
      <c r="I22" s="28">
        <f>IF(OR('勤務形態一覧_自動計算用'!I22="a",'勤務形態一覧_自動計算用'!I22="b",'勤務形態一覧_自動計算用'!I22="c",'勤務形態一覧_自動計算用'!I22="d",'勤務形態一覧_自動計算用'!I22="e",'勤務形態一覧_自動計算用'!I22="f",'勤務形態一覧_自動計算用'!I22="g",'勤務形態一覧_自動計算用'!I22="h",'勤務形態一覧_自動計算用'!I22="I",'勤務形態一覧_自動計算用'!I22="y"),VLOOKUP('勤務形態一覧_自動計算用'!I22,'事前入力シート'!$C$22:$D$31,2),'勤務形態一覧_自動計算用'!I22*60)</f>
        <v>0</v>
      </c>
      <c r="J22" s="28">
        <f>IF(OR('勤務形態一覧_自動計算用'!J22="a",'勤務形態一覧_自動計算用'!J22="b",'勤務形態一覧_自動計算用'!J22="c",'勤務形態一覧_自動計算用'!J22="d",'勤務形態一覧_自動計算用'!J22="e",'勤務形態一覧_自動計算用'!J22="f",'勤務形態一覧_自動計算用'!J22="g",'勤務形態一覧_自動計算用'!J22="h",'勤務形態一覧_自動計算用'!J22="I",'勤務形態一覧_自動計算用'!J22="y"),VLOOKUP('勤務形態一覧_自動計算用'!J22,'事前入力シート'!$C$22:$D$31,2),'勤務形態一覧_自動計算用'!J22*60)</f>
        <v>0</v>
      </c>
      <c r="K22" s="28">
        <f>IF(OR('勤務形態一覧_自動計算用'!K22="a",'勤務形態一覧_自動計算用'!K22="b",'勤務形態一覧_自動計算用'!K22="c",'勤務形態一覧_自動計算用'!K22="d",'勤務形態一覧_自動計算用'!K22="e",'勤務形態一覧_自動計算用'!K22="f",'勤務形態一覧_自動計算用'!K22="g",'勤務形態一覧_自動計算用'!K22="h",'勤務形態一覧_自動計算用'!K22="I",'勤務形態一覧_自動計算用'!K22="y"),VLOOKUP('勤務形態一覧_自動計算用'!K22,'事前入力シート'!$C$22:$D$31,2),'勤務形態一覧_自動計算用'!K22*60)</f>
        <v>0</v>
      </c>
      <c r="L22" s="28">
        <f>IF(OR('勤務形態一覧_自動計算用'!L22="a",'勤務形態一覧_自動計算用'!L22="b",'勤務形態一覧_自動計算用'!L22="c",'勤務形態一覧_自動計算用'!L22="d",'勤務形態一覧_自動計算用'!L22="e",'勤務形態一覧_自動計算用'!L22="f",'勤務形態一覧_自動計算用'!L22="g",'勤務形態一覧_自動計算用'!L22="h",'勤務形態一覧_自動計算用'!L22="I",'勤務形態一覧_自動計算用'!L22="y"),VLOOKUP('勤務形態一覧_自動計算用'!L22,'事前入力シート'!$C$22:$D$31,2),'勤務形態一覧_自動計算用'!L22*60)</f>
        <v>0</v>
      </c>
      <c r="M22" s="28">
        <f>IF(OR('勤務形態一覧_自動計算用'!M22="a",'勤務形態一覧_自動計算用'!M22="b",'勤務形態一覧_自動計算用'!M22="c",'勤務形態一覧_自動計算用'!M22="d",'勤務形態一覧_自動計算用'!M22="e",'勤務形態一覧_自動計算用'!M22="f",'勤務形態一覧_自動計算用'!M22="g",'勤務形態一覧_自動計算用'!M22="h",'勤務形態一覧_自動計算用'!M22="I",'勤務形態一覧_自動計算用'!M22="y"),VLOOKUP('勤務形態一覧_自動計算用'!M22,'事前入力シート'!$C$22:$D$31,2),'勤務形態一覧_自動計算用'!M22*60)</f>
        <v>0</v>
      </c>
      <c r="N22" s="28">
        <f>IF(OR('勤務形態一覧_自動計算用'!N22="a",'勤務形態一覧_自動計算用'!N22="b",'勤務形態一覧_自動計算用'!N22="c",'勤務形態一覧_自動計算用'!N22="d",'勤務形態一覧_自動計算用'!N22="e",'勤務形態一覧_自動計算用'!N22="f",'勤務形態一覧_自動計算用'!N22="g",'勤務形態一覧_自動計算用'!N22="h",'勤務形態一覧_自動計算用'!N22="I",'勤務形態一覧_自動計算用'!N22="y"),VLOOKUP('勤務形態一覧_自動計算用'!N22,'事前入力シート'!$C$22:$D$31,2),'勤務形態一覧_自動計算用'!N22*60)</f>
        <v>0</v>
      </c>
      <c r="O22" s="28">
        <f>IF(OR('勤務形態一覧_自動計算用'!O22="a",'勤務形態一覧_自動計算用'!O22="b",'勤務形態一覧_自動計算用'!O22="c",'勤務形態一覧_自動計算用'!O22="d",'勤務形態一覧_自動計算用'!O22="e",'勤務形態一覧_自動計算用'!O22="f",'勤務形態一覧_自動計算用'!O22="g",'勤務形態一覧_自動計算用'!O22="h",'勤務形態一覧_自動計算用'!O22="I",'勤務形態一覧_自動計算用'!O22="y"),VLOOKUP('勤務形態一覧_自動計算用'!O22,'事前入力シート'!$C$22:$D$31,2),'勤務形態一覧_自動計算用'!O22*60)</f>
        <v>0</v>
      </c>
      <c r="P22" s="28">
        <f>IF(OR('勤務形態一覧_自動計算用'!P22="a",'勤務形態一覧_自動計算用'!P22="b",'勤務形態一覧_自動計算用'!P22="c",'勤務形態一覧_自動計算用'!P22="d",'勤務形態一覧_自動計算用'!P22="e",'勤務形態一覧_自動計算用'!P22="f",'勤務形態一覧_自動計算用'!P22="g",'勤務形態一覧_自動計算用'!P22="h",'勤務形態一覧_自動計算用'!P22="I",'勤務形態一覧_自動計算用'!P22="y"),VLOOKUP('勤務形態一覧_自動計算用'!P22,'事前入力シート'!$C$22:$D$31,2),'勤務形態一覧_自動計算用'!P22*60)</f>
        <v>0</v>
      </c>
      <c r="Q22" s="28">
        <f>IF(OR('勤務形態一覧_自動計算用'!Q22="a",'勤務形態一覧_自動計算用'!Q22="b",'勤務形態一覧_自動計算用'!Q22="c",'勤務形態一覧_自動計算用'!Q22="d",'勤務形態一覧_自動計算用'!Q22="e",'勤務形態一覧_自動計算用'!Q22="f",'勤務形態一覧_自動計算用'!Q22="g",'勤務形態一覧_自動計算用'!Q22="h",'勤務形態一覧_自動計算用'!Q22="I",'勤務形態一覧_自動計算用'!Q22="y"),VLOOKUP('勤務形態一覧_自動計算用'!Q22,'事前入力シート'!$C$22:$D$31,2),'勤務形態一覧_自動計算用'!Q22*60)</f>
        <v>0</v>
      </c>
      <c r="R22" s="28">
        <f>IF(OR('勤務形態一覧_自動計算用'!R22="a",'勤務形態一覧_自動計算用'!R22="b",'勤務形態一覧_自動計算用'!R22="c",'勤務形態一覧_自動計算用'!R22="d",'勤務形態一覧_自動計算用'!R22="e",'勤務形態一覧_自動計算用'!R22="f",'勤務形態一覧_自動計算用'!R22="g",'勤務形態一覧_自動計算用'!R22="h",'勤務形態一覧_自動計算用'!R22="I",'勤務形態一覧_自動計算用'!R22="y"),VLOOKUP('勤務形態一覧_自動計算用'!R22,'事前入力シート'!$C$22:$D$31,2),'勤務形態一覧_自動計算用'!R22*60)</f>
        <v>0</v>
      </c>
      <c r="S22" s="28">
        <f>IF(OR('勤務形態一覧_自動計算用'!S22="a",'勤務形態一覧_自動計算用'!S22="b",'勤務形態一覧_自動計算用'!S22="c",'勤務形態一覧_自動計算用'!S22="d",'勤務形態一覧_自動計算用'!S22="e",'勤務形態一覧_自動計算用'!S22="f",'勤務形態一覧_自動計算用'!S22="g",'勤務形態一覧_自動計算用'!S22="h",'勤務形態一覧_自動計算用'!S22="I",'勤務形態一覧_自動計算用'!S22="y"),VLOOKUP('勤務形態一覧_自動計算用'!S22,'事前入力シート'!$C$22:$D$31,2),'勤務形態一覧_自動計算用'!S22*60)</f>
        <v>0</v>
      </c>
      <c r="T22" s="28">
        <f>IF(OR('勤務形態一覧_自動計算用'!T22="a",'勤務形態一覧_自動計算用'!T22="b",'勤務形態一覧_自動計算用'!T22="c",'勤務形態一覧_自動計算用'!T22="d",'勤務形態一覧_自動計算用'!T22="e",'勤務形態一覧_自動計算用'!T22="f",'勤務形態一覧_自動計算用'!T22="g",'勤務形態一覧_自動計算用'!T22="h",'勤務形態一覧_自動計算用'!T22="I",'勤務形態一覧_自動計算用'!T22="y"),VLOOKUP('勤務形態一覧_自動計算用'!T22,'事前入力シート'!$C$22:$D$31,2),'勤務形態一覧_自動計算用'!T22*60)</f>
        <v>0</v>
      </c>
      <c r="U22" s="28">
        <f>IF(OR('勤務形態一覧_自動計算用'!U22="a",'勤務形態一覧_自動計算用'!U22="b",'勤務形態一覧_自動計算用'!U22="c",'勤務形態一覧_自動計算用'!U22="d",'勤務形態一覧_自動計算用'!U22="e",'勤務形態一覧_自動計算用'!U22="f",'勤務形態一覧_自動計算用'!U22="g",'勤務形態一覧_自動計算用'!U22="h",'勤務形態一覧_自動計算用'!U22="I",'勤務形態一覧_自動計算用'!U22="y"),VLOOKUP('勤務形態一覧_自動計算用'!U22,'事前入力シート'!$C$22:$D$31,2),'勤務形態一覧_自動計算用'!U22*60)</f>
        <v>0</v>
      </c>
      <c r="V22" s="28">
        <f>IF(OR('勤務形態一覧_自動計算用'!V22="a",'勤務形態一覧_自動計算用'!V22="b",'勤務形態一覧_自動計算用'!V22="c",'勤務形態一覧_自動計算用'!V22="d",'勤務形態一覧_自動計算用'!V22="e",'勤務形態一覧_自動計算用'!V22="f",'勤務形態一覧_自動計算用'!V22="g",'勤務形態一覧_自動計算用'!V22="h",'勤務形態一覧_自動計算用'!V22="I",'勤務形態一覧_自動計算用'!V22="y"),VLOOKUP('勤務形態一覧_自動計算用'!V22,'事前入力シート'!$C$22:$D$31,2),'勤務形態一覧_自動計算用'!V22*60)</f>
        <v>0</v>
      </c>
      <c r="W22" s="28">
        <f>IF(OR('勤務形態一覧_自動計算用'!W22="a",'勤務形態一覧_自動計算用'!W22="b",'勤務形態一覧_自動計算用'!W22="c",'勤務形態一覧_自動計算用'!W22="d",'勤務形態一覧_自動計算用'!W22="e",'勤務形態一覧_自動計算用'!W22="f",'勤務形態一覧_自動計算用'!W22="g",'勤務形態一覧_自動計算用'!W22="h",'勤務形態一覧_自動計算用'!W22="I",'勤務形態一覧_自動計算用'!W22="y"),VLOOKUP('勤務形態一覧_自動計算用'!W22,'事前入力シート'!$C$22:$D$31,2),'勤務形態一覧_自動計算用'!W22*60)</f>
        <v>0</v>
      </c>
      <c r="X22" s="28">
        <f>IF(OR('勤務形態一覧_自動計算用'!X22="a",'勤務形態一覧_自動計算用'!X22="b",'勤務形態一覧_自動計算用'!X22="c",'勤務形態一覧_自動計算用'!X22="d",'勤務形態一覧_自動計算用'!X22="e",'勤務形態一覧_自動計算用'!X22="f",'勤務形態一覧_自動計算用'!X22="g",'勤務形態一覧_自動計算用'!X22="h",'勤務形態一覧_自動計算用'!X22="I",'勤務形態一覧_自動計算用'!X22="y"),VLOOKUP('勤務形態一覧_自動計算用'!X22,'事前入力シート'!$C$22:$D$31,2),'勤務形態一覧_自動計算用'!X22*60)</f>
        <v>0</v>
      </c>
      <c r="Y22" s="28">
        <f>IF(OR('勤務形態一覧_自動計算用'!Y22="a",'勤務形態一覧_自動計算用'!Y22="b",'勤務形態一覧_自動計算用'!Y22="c",'勤務形態一覧_自動計算用'!Y22="d",'勤務形態一覧_自動計算用'!Y22="e",'勤務形態一覧_自動計算用'!Y22="f",'勤務形態一覧_自動計算用'!Y22="g",'勤務形態一覧_自動計算用'!Y22="h",'勤務形態一覧_自動計算用'!Y22="I",'勤務形態一覧_自動計算用'!Y22="y"),VLOOKUP('勤務形態一覧_自動計算用'!Y22,'事前入力シート'!$C$22:$D$31,2),'勤務形態一覧_自動計算用'!Y22*60)</f>
        <v>0</v>
      </c>
      <c r="Z22" s="28">
        <f>IF(OR('勤務形態一覧_自動計算用'!Z22="a",'勤務形態一覧_自動計算用'!Z22="b",'勤務形態一覧_自動計算用'!Z22="c",'勤務形態一覧_自動計算用'!Z22="d",'勤務形態一覧_自動計算用'!Z22="e",'勤務形態一覧_自動計算用'!Z22="f",'勤務形態一覧_自動計算用'!Z22="g",'勤務形態一覧_自動計算用'!Z22="h",'勤務形態一覧_自動計算用'!Z22="I",'勤務形態一覧_自動計算用'!Z22="y"),VLOOKUP('勤務形態一覧_自動計算用'!Z22,'事前入力シート'!$C$22:$D$31,2),'勤務形態一覧_自動計算用'!Z22*60)</f>
        <v>0</v>
      </c>
      <c r="AA22" s="28">
        <f>IF(OR('勤務形態一覧_自動計算用'!AA22="a",'勤務形態一覧_自動計算用'!AA22="b",'勤務形態一覧_自動計算用'!AA22="c",'勤務形態一覧_自動計算用'!AA22="d",'勤務形態一覧_自動計算用'!AA22="e",'勤務形態一覧_自動計算用'!AA22="f",'勤務形態一覧_自動計算用'!AA22="g",'勤務形態一覧_自動計算用'!AA22="h",'勤務形態一覧_自動計算用'!AA22="I",'勤務形態一覧_自動計算用'!AA22="y"),VLOOKUP('勤務形態一覧_自動計算用'!AA22,'事前入力シート'!$C$22:$D$31,2),'勤務形態一覧_自動計算用'!AA22*60)</f>
        <v>0</v>
      </c>
      <c r="AB22" s="28">
        <f>IF(OR('勤務形態一覧_自動計算用'!AB22="a",'勤務形態一覧_自動計算用'!AB22="b",'勤務形態一覧_自動計算用'!AB22="c",'勤務形態一覧_自動計算用'!AB22="d",'勤務形態一覧_自動計算用'!AB22="e",'勤務形態一覧_自動計算用'!AB22="f",'勤務形態一覧_自動計算用'!AB22="g",'勤務形態一覧_自動計算用'!AB22="h",'勤務形態一覧_自動計算用'!AB22="I",'勤務形態一覧_自動計算用'!AB22="y"),VLOOKUP('勤務形態一覧_自動計算用'!AB22,'事前入力シート'!$C$22:$D$31,2),'勤務形態一覧_自動計算用'!AB22*60)</f>
        <v>0</v>
      </c>
      <c r="AC22" s="28">
        <f>IF(OR('勤務形態一覧_自動計算用'!AC22="a",'勤務形態一覧_自動計算用'!AC22="b",'勤務形態一覧_自動計算用'!AC22="c",'勤務形態一覧_自動計算用'!AC22="d",'勤務形態一覧_自動計算用'!AC22="e",'勤務形態一覧_自動計算用'!AC22="f",'勤務形態一覧_自動計算用'!AC22="g",'勤務形態一覧_自動計算用'!AC22="h",'勤務形態一覧_自動計算用'!AC22="I",'勤務形態一覧_自動計算用'!AC22="y"),VLOOKUP('勤務形態一覧_自動計算用'!AC22,'事前入力シート'!$C$22:$D$31,2),'勤務形態一覧_自動計算用'!AC22*60)</f>
        <v>0</v>
      </c>
      <c r="AD22" s="28">
        <f>IF(OR('勤務形態一覧_自動計算用'!AD22="a",'勤務形態一覧_自動計算用'!AD22="b",'勤務形態一覧_自動計算用'!AD22="c",'勤務形態一覧_自動計算用'!AD22="d",'勤務形態一覧_自動計算用'!AD22="e",'勤務形態一覧_自動計算用'!AD22="f",'勤務形態一覧_自動計算用'!AD22="g",'勤務形態一覧_自動計算用'!AD22="h",'勤務形態一覧_自動計算用'!AD22="I",'勤務形態一覧_自動計算用'!AD22="y"),VLOOKUP('勤務形態一覧_自動計算用'!AD22,'事前入力シート'!$C$22:$D$31,2),'勤務形態一覧_自動計算用'!AD22*60)</f>
        <v>0</v>
      </c>
      <c r="AE22" s="28">
        <f>IF(OR('勤務形態一覧_自動計算用'!AE22="a",'勤務形態一覧_自動計算用'!AE22="b",'勤務形態一覧_自動計算用'!AE22="c",'勤務形態一覧_自動計算用'!AE22="d",'勤務形態一覧_自動計算用'!AE22="e",'勤務形態一覧_自動計算用'!AE22="f",'勤務形態一覧_自動計算用'!AE22="g",'勤務形態一覧_自動計算用'!AE22="h",'勤務形態一覧_自動計算用'!AE22="I",'勤務形態一覧_自動計算用'!AE22="y"),VLOOKUP('勤務形態一覧_自動計算用'!AE22,'事前入力シート'!$C$22:$D$31,2),'勤務形態一覧_自動計算用'!AE22*60)</f>
        <v>0</v>
      </c>
      <c r="AF22" s="29">
        <f>IF(OR('勤務形態一覧_自動計算用'!AF22="a",'勤務形態一覧_自動計算用'!AF22="b",'勤務形態一覧_自動計算用'!AF22="c",'勤務形態一覧_自動計算用'!AF22="d",'勤務形態一覧_自動計算用'!AF22="e",'勤務形態一覧_自動計算用'!AF22="f",'勤務形態一覧_自動計算用'!AF22="g",'勤務形態一覧_自動計算用'!AF22="h",'勤務形態一覧_自動計算用'!AF22="I",'勤務形態一覧_自動計算用'!AF22="y"),VLOOKUP('勤務形態一覧_自動計算用'!AF22,'事前入力シート'!$C$22:$D$31,2),'勤務形態一覧_自動計算用'!AF22*60)</f>
        <v>0</v>
      </c>
      <c r="AG22" s="39">
        <f t="shared" si="0"/>
        <v>0</v>
      </c>
      <c r="AH22" s="40">
        <f t="shared" si="1"/>
        <v>0</v>
      </c>
      <c r="AI22" s="40" t="e">
        <f t="shared" si="2"/>
        <v>#DIV/0!</v>
      </c>
    </row>
    <row r="23" spans="1:35" ht="18" customHeight="1">
      <c r="A23" s="23"/>
      <c r="B23" s="24"/>
      <c r="C23" s="150"/>
      <c r="D23" s="150"/>
      <c r="E23" s="28">
        <f>IF(OR('勤務形態一覧_自動計算用'!E23="a",'勤務形態一覧_自動計算用'!E23="b",'勤務形態一覧_自動計算用'!E23="c",'勤務形態一覧_自動計算用'!E23="d",'勤務形態一覧_自動計算用'!E23="e",'勤務形態一覧_自動計算用'!E23="f",'勤務形態一覧_自動計算用'!E23="g",'勤務形態一覧_自動計算用'!E23="h",'勤務形態一覧_自動計算用'!E23="I",'勤務形態一覧_自動計算用'!E23="y"),VLOOKUP('勤務形態一覧_自動計算用'!E23,'事前入力シート'!$C$22:$D$31,2),'勤務形態一覧_自動計算用'!E23*60)</f>
        <v>0</v>
      </c>
      <c r="F23" s="28">
        <f>IF(OR('勤務形態一覧_自動計算用'!F23="a",'勤務形態一覧_自動計算用'!F23="b",'勤務形態一覧_自動計算用'!F23="c",'勤務形態一覧_自動計算用'!F23="d",'勤務形態一覧_自動計算用'!F23="e",'勤務形態一覧_自動計算用'!F23="f",'勤務形態一覧_自動計算用'!F23="g",'勤務形態一覧_自動計算用'!F23="h",'勤務形態一覧_自動計算用'!F23="I",'勤務形態一覧_自動計算用'!F23="y"),VLOOKUP('勤務形態一覧_自動計算用'!F23,'事前入力シート'!$C$22:$D$31,2),'勤務形態一覧_自動計算用'!F23*60)</f>
        <v>0</v>
      </c>
      <c r="G23" s="28">
        <f>IF(OR('勤務形態一覧_自動計算用'!G23="a",'勤務形態一覧_自動計算用'!G23="b",'勤務形態一覧_自動計算用'!G23="c",'勤務形態一覧_自動計算用'!G23="d",'勤務形態一覧_自動計算用'!G23="e",'勤務形態一覧_自動計算用'!G23="f",'勤務形態一覧_自動計算用'!G23="g",'勤務形態一覧_自動計算用'!G23="h",'勤務形態一覧_自動計算用'!G23="I",'勤務形態一覧_自動計算用'!G23="y"),VLOOKUP('勤務形態一覧_自動計算用'!G23,'事前入力シート'!$C$22:$D$31,2),'勤務形態一覧_自動計算用'!G23*60)</f>
        <v>0</v>
      </c>
      <c r="H23" s="28">
        <f>IF(OR('勤務形態一覧_自動計算用'!H23="a",'勤務形態一覧_自動計算用'!H23="b",'勤務形態一覧_自動計算用'!H23="c",'勤務形態一覧_自動計算用'!H23="d",'勤務形態一覧_自動計算用'!H23="e",'勤務形態一覧_自動計算用'!H23="f",'勤務形態一覧_自動計算用'!H23="g",'勤務形態一覧_自動計算用'!H23="h",'勤務形態一覧_自動計算用'!H23="I",'勤務形態一覧_自動計算用'!H23="y"),VLOOKUP('勤務形態一覧_自動計算用'!H23,'事前入力シート'!$C$22:$D$31,2),'勤務形態一覧_自動計算用'!H23*60)</f>
        <v>0</v>
      </c>
      <c r="I23" s="28">
        <f>IF(OR('勤務形態一覧_自動計算用'!I23="a",'勤務形態一覧_自動計算用'!I23="b",'勤務形態一覧_自動計算用'!I23="c",'勤務形態一覧_自動計算用'!I23="d",'勤務形態一覧_自動計算用'!I23="e",'勤務形態一覧_自動計算用'!I23="f",'勤務形態一覧_自動計算用'!I23="g",'勤務形態一覧_自動計算用'!I23="h",'勤務形態一覧_自動計算用'!I23="I",'勤務形態一覧_自動計算用'!I23="y"),VLOOKUP('勤務形態一覧_自動計算用'!I23,'事前入力シート'!$C$22:$D$31,2),'勤務形態一覧_自動計算用'!I23*60)</f>
        <v>0</v>
      </c>
      <c r="J23" s="28">
        <f>IF(OR('勤務形態一覧_自動計算用'!J23="a",'勤務形態一覧_自動計算用'!J23="b",'勤務形態一覧_自動計算用'!J23="c",'勤務形態一覧_自動計算用'!J23="d",'勤務形態一覧_自動計算用'!J23="e",'勤務形態一覧_自動計算用'!J23="f",'勤務形態一覧_自動計算用'!J23="g",'勤務形態一覧_自動計算用'!J23="h",'勤務形態一覧_自動計算用'!J23="I",'勤務形態一覧_自動計算用'!J23="y"),VLOOKUP('勤務形態一覧_自動計算用'!J23,'事前入力シート'!$C$22:$D$31,2),'勤務形態一覧_自動計算用'!J23*60)</f>
        <v>0</v>
      </c>
      <c r="K23" s="28">
        <f>IF(OR('勤務形態一覧_自動計算用'!K23="a",'勤務形態一覧_自動計算用'!K23="b",'勤務形態一覧_自動計算用'!K23="c",'勤務形態一覧_自動計算用'!K23="d",'勤務形態一覧_自動計算用'!K23="e",'勤務形態一覧_自動計算用'!K23="f",'勤務形態一覧_自動計算用'!K23="g",'勤務形態一覧_自動計算用'!K23="h",'勤務形態一覧_自動計算用'!K23="I",'勤務形態一覧_自動計算用'!K23="y"),VLOOKUP('勤務形態一覧_自動計算用'!K23,'事前入力シート'!$C$22:$D$31,2),'勤務形態一覧_自動計算用'!K23*60)</f>
        <v>0</v>
      </c>
      <c r="L23" s="28">
        <f>IF(OR('勤務形態一覧_自動計算用'!L23="a",'勤務形態一覧_自動計算用'!L23="b",'勤務形態一覧_自動計算用'!L23="c",'勤務形態一覧_自動計算用'!L23="d",'勤務形態一覧_自動計算用'!L23="e",'勤務形態一覧_自動計算用'!L23="f",'勤務形態一覧_自動計算用'!L23="g",'勤務形態一覧_自動計算用'!L23="h",'勤務形態一覧_自動計算用'!L23="I",'勤務形態一覧_自動計算用'!L23="y"),VLOOKUP('勤務形態一覧_自動計算用'!L23,'事前入力シート'!$C$22:$D$31,2),'勤務形態一覧_自動計算用'!L23*60)</f>
        <v>0</v>
      </c>
      <c r="M23" s="28">
        <f>IF(OR('勤務形態一覧_自動計算用'!M23="a",'勤務形態一覧_自動計算用'!M23="b",'勤務形態一覧_自動計算用'!M23="c",'勤務形態一覧_自動計算用'!M23="d",'勤務形態一覧_自動計算用'!M23="e",'勤務形態一覧_自動計算用'!M23="f",'勤務形態一覧_自動計算用'!M23="g",'勤務形態一覧_自動計算用'!M23="h",'勤務形態一覧_自動計算用'!M23="I",'勤務形態一覧_自動計算用'!M23="y"),VLOOKUP('勤務形態一覧_自動計算用'!M23,'事前入力シート'!$C$22:$D$31,2),'勤務形態一覧_自動計算用'!M23*60)</f>
        <v>0</v>
      </c>
      <c r="N23" s="28">
        <f>IF(OR('勤務形態一覧_自動計算用'!N23="a",'勤務形態一覧_自動計算用'!N23="b",'勤務形態一覧_自動計算用'!N23="c",'勤務形態一覧_自動計算用'!N23="d",'勤務形態一覧_自動計算用'!N23="e",'勤務形態一覧_自動計算用'!N23="f",'勤務形態一覧_自動計算用'!N23="g",'勤務形態一覧_自動計算用'!N23="h",'勤務形態一覧_自動計算用'!N23="I",'勤務形態一覧_自動計算用'!N23="y"),VLOOKUP('勤務形態一覧_自動計算用'!N23,'事前入力シート'!$C$22:$D$31,2),'勤務形態一覧_自動計算用'!N23*60)</f>
        <v>0</v>
      </c>
      <c r="O23" s="28">
        <f>IF(OR('勤務形態一覧_自動計算用'!O23="a",'勤務形態一覧_自動計算用'!O23="b",'勤務形態一覧_自動計算用'!O23="c",'勤務形態一覧_自動計算用'!O23="d",'勤務形態一覧_自動計算用'!O23="e",'勤務形態一覧_自動計算用'!O23="f",'勤務形態一覧_自動計算用'!O23="g",'勤務形態一覧_自動計算用'!O23="h",'勤務形態一覧_自動計算用'!O23="I",'勤務形態一覧_自動計算用'!O23="y"),VLOOKUP('勤務形態一覧_自動計算用'!O23,'事前入力シート'!$C$22:$D$31,2),'勤務形態一覧_自動計算用'!O23*60)</f>
        <v>0</v>
      </c>
      <c r="P23" s="28">
        <f>IF(OR('勤務形態一覧_自動計算用'!P23="a",'勤務形態一覧_自動計算用'!P23="b",'勤務形態一覧_自動計算用'!P23="c",'勤務形態一覧_自動計算用'!P23="d",'勤務形態一覧_自動計算用'!P23="e",'勤務形態一覧_自動計算用'!P23="f",'勤務形態一覧_自動計算用'!P23="g",'勤務形態一覧_自動計算用'!P23="h",'勤務形態一覧_自動計算用'!P23="I",'勤務形態一覧_自動計算用'!P23="y"),VLOOKUP('勤務形態一覧_自動計算用'!P23,'事前入力シート'!$C$22:$D$31,2),'勤務形態一覧_自動計算用'!P23*60)</f>
        <v>0</v>
      </c>
      <c r="Q23" s="28">
        <f>IF(OR('勤務形態一覧_自動計算用'!Q23="a",'勤務形態一覧_自動計算用'!Q23="b",'勤務形態一覧_自動計算用'!Q23="c",'勤務形態一覧_自動計算用'!Q23="d",'勤務形態一覧_自動計算用'!Q23="e",'勤務形態一覧_自動計算用'!Q23="f",'勤務形態一覧_自動計算用'!Q23="g",'勤務形態一覧_自動計算用'!Q23="h",'勤務形態一覧_自動計算用'!Q23="I",'勤務形態一覧_自動計算用'!Q23="y"),VLOOKUP('勤務形態一覧_自動計算用'!Q23,'事前入力シート'!$C$22:$D$31,2),'勤務形態一覧_自動計算用'!Q23*60)</f>
        <v>0</v>
      </c>
      <c r="R23" s="28">
        <f>IF(OR('勤務形態一覧_自動計算用'!R23="a",'勤務形態一覧_自動計算用'!R23="b",'勤務形態一覧_自動計算用'!R23="c",'勤務形態一覧_自動計算用'!R23="d",'勤務形態一覧_自動計算用'!R23="e",'勤務形態一覧_自動計算用'!R23="f",'勤務形態一覧_自動計算用'!R23="g",'勤務形態一覧_自動計算用'!R23="h",'勤務形態一覧_自動計算用'!R23="I",'勤務形態一覧_自動計算用'!R23="y"),VLOOKUP('勤務形態一覧_自動計算用'!R23,'事前入力シート'!$C$22:$D$31,2),'勤務形態一覧_自動計算用'!R23*60)</f>
        <v>0</v>
      </c>
      <c r="S23" s="28">
        <f>IF(OR('勤務形態一覧_自動計算用'!S23="a",'勤務形態一覧_自動計算用'!S23="b",'勤務形態一覧_自動計算用'!S23="c",'勤務形態一覧_自動計算用'!S23="d",'勤務形態一覧_自動計算用'!S23="e",'勤務形態一覧_自動計算用'!S23="f",'勤務形態一覧_自動計算用'!S23="g",'勤務形態一覧_自動計算用'!S23="h",'勤務形態一覧_自動計算用'!S23="I",'勤務形態一覧_自動計算用'!S23="y"),VLOOKUP('勤務形態一覧_自動計算用'!S23,'事前入力シート'!$C$22:$D$31,2),'勤務形態一覧_自動計算用'!S23*60)</f>
        <v>0</v>
      </c>
      <c r="T23" s="28">
        <f>IF(OR('勤務形態一覧_自動計算用'!T23="a",'勤務形態一覧_自動計算用'!T23="b",'勤務形態一覧_自動計算用'!T23="c",'勤務形態一覧_自動計算用'!T23="d",'勤務形態一覧_自動計算用'!T23="e",'勤務形態一覧_自動計算用'!T23="f",'勤務形態一覧_自動計算用'!T23="g",'勤務形態一覧_自動計算用'!T23="h",'勤務形態一覧_自動計算用'!T23="I",'勤務形態一覧_自動計算用'!T23="y"),VLOOKUP('勤務形態一覧_自動計算用'!T23,'事前入力シート'!$C$22:$D$31,2),'勤務形態一覧_自動計算用'!T23*60)</f>
        <v>0</v>
      </c>
      <c r="U23" s="28">
        <f>IF(OR('勤務形態一覧_自動計算用'!U23="a",'勤務形態一覧_自動計算用'!U23="b",'勤務形態一覧_自動計算用'!U23="c",'勤務形態一覧_自動計算用'!U23="d",'勤務形態一覧_自動計算用'!U23="e",'勤務形態一覧_自動計算用'!U23="f",'勤務形態一覧_自動計算用'!U23="g",'勤務形態一覧_自動計算用'!U23="h",'勤務形態一覧_自動計算用'!U23="I",'勤務形態一覧_自動計算用'!U23="y"),VLOOKUP('勤務形態一覧_自動計算用'!U23,'事前入力シート'!$C$22:$D$31,2),'勤務形態一覧_自動計算用'!U23*60)</f>
        <v>0</v>
      </c>
      <c r="V23" s="28">
        <f>IF(OR('勤務形態一覧_自動計算用'!V23="a",'勤務形態一覧_自動計算用'!V23="b",'勤務形態一覧_自動計算用'!V23="c",'勤務形態一覧_自動計算用'!V23="d",'勤務形態一覧_自動計算用'!V23="e",'勤務形態一覧_自動計算用'!V23="f",'勤務形態一覧_自動計算用'!V23="g",'勤務形態一覧_自動計算用'!V23="h",'勤務形態一覧_自動計算用'!V23="I",'勤務形態一覧_自動計算用'!V23="y"),VLOOKUP('勤務形態一覧_自動計算用'!V23,'事前入力シート'!$C$22:$D$31,2),'勤務形態一覧_自動計算用'!V23*60)</f>
        <v>0</v>
      </c>
      <c r="W23" s="28">
        <f>IF(OR('勤務形態一覧_自動計算用'!W23="a",'勤務形態一覧_自動計算用'!W23="b",'勤務形態一覧_自動計算用'!W23="c",'勤務形態一覧_自動計算用'!W23="d",'勤務形態一覧_自動計算用'!W23="e",'勤務形態一覧_自動計算用'!W23="f",'勤務形態一覧_自動計算用'!W23="g",'勤務形態一覧_自動計算用'!W23="h",'勤務形態一覧_自動計算用'!W23="I",'勤務形態一覧_自動計算用'!W23="y"),VLOOKUP('勤務形態一覧_自動計算用'!W23,'事前入力シート'!$C$22:$D$31,2),'勤務形態一覧_自動計算用'!W23*60)</f>
        <v>0</v>
      </c>
      <c r="X23" s="28">
        <f>IF(OR('勤務形態一覧_自動計算用'!X23="a",'勤務形態一覧_自動計算用'!X23="b",'勤務形態一覧_自動計算用'!X23="c",'勤務形態一覧_自動計算用'!X23="d",'勤務形態一覧_自動計算用'!X23="e",'勤務形態一覧_自動計算用'!X23="f",'勤務形態一覧_自動計算用'!X23="g",'勤務形態一覧_自動計算用'!X23="h",'勤務形態一覧_自動計算用'!X23="I",'勤務形態一覧_自動計算用'!X23="y"),VLOOKUP('勤務形態一覧_自動計算用'!X23,'事前入力シート'!$C$22:$D$31,2),'勤務形態一覧_自動計算用'!X23*60)</f>
        <v>0</v>
      </c>
      <c r="Y23" s="28">
        <f>IF(OR('勤務形態一覧_自動計算用'!Y23="a",'勤務形態一覧_自動計算用'!Y23="b",'勤務形態一覧_自動計算用'!Y23="c",'勤務形態一覧_自動計算用'!Y23="d",'勤務形態一覧_自動計算用'!Y23="e",'勤務形態一覧_自動計算用'!Y23="f",'勤務形態一覧_自動計算用'!Y23="g",'勤務形態一覧_自動計算用'!Y23="h",'勤務形態一覧_自動計算用'!Y23="I",'勤務形態一覧_自動計算用'!Y23="y"),VLOOKUP('勤務形態一覧_自動計算用'!Y23,'事前入力シート'!$C$22:$D$31,2),'勤務形態一覧_自動計算用'!Y23*60)</f>
        <v>0</v>
      </c>
      <c r="Z23" s="28">
        <f>IF(OR('勤務形態一覧_自動計算用'!Z23="a",'勤務形態一覧_自動計算用'!Z23="b",'勤務形態一覧_自動計算用'!Z23="c",'勤務形態一覧_自動計算用'!Z23="d",'勤務形態一覧_自動計算用'!Z23="e",'勤務形態一覧_自動計算用'!Z23="f",'勤務形態一覧_自動計算用'!Z23="g",'勤務形態一覧_自動計算用'!Z23="h",'勤務形態一覧_自動計算用'!Z23="I",'勤務形態一覧_自動計算用'!Z23="y"),VLOOKUP('勤務形態一覧_自動計算用'!Z23,'事前入力シート'!$C$22:$D$31,2),'勤務形態一覧_自動計算用'!Z23*60)</f>
        <v>0</v>
      </c>
      <c r="AA23" s="28">
        <f>IF(OR('勤務形態一覧_自動計算用'!AA23="a",'勤務形態一覧_自動計算用'!AA23="b",'勤務形態一覧_自動計算用'!AA23="c",'勤務形態一覧_自動計算用'!AA23="d",'勤務形態一覧_自動計算用'!AA23="e",'勤務形態一覧_自動計算用'!AA23="f",'勤務形態一覧_自動計算用'!AA23="g",'勤務形態一覧_自動計算用'!AA23="h",'勤務形態一覧_自動計算用'!AA23="I",'勤務形態一覧_自動計算用'!AA23="y"),VLOOKUP('勤務形態一覧_自動計算用'!AA23,'事前入力シート'!$C$22:$D$31,2),'勤務形態一覧_自動計算用'!AA23*60)</f>
        <v>0</v>
      </c>
      <c r="AB23" s="28">
        <f>IF(OR('勤務形態一覧_自動計算用'!AB23="a",'勤務形態一覧_自動計算用'!AB23="b",'勤務形態一覧_自動計算用'!AB23="c",'勤務形態一覧_自動計算用'!AB23="d",'勤務形態一覧_自動計算用'!AB23="e",'勤務形態一覧_自動計算用'!AB23="f",'勤務形態一覧_自動計算用'!AB23="g",'勤務形態一覧_自動計算用'!AB23="h",'勤務形態一覧_自動計算用'!AB23="I",'勤務形態一覧_自動計算用'!AB23="y"),VLOOKUP('勤務形態一覧_自動計算用'!AB23,'事前入力シート'!$C$22:$D$31,2),'勤務形態一覧_自動計算用'!AB23*60)</f>
        <v>0</v>
      </c>
      <c r="AC23" s="28">
        <f>IF(OR('勤務形態一覧_自動計算用'!AC23="a",'勤務形態一覧_自動計算用'!AC23="b",'勤務形態一覧_自動計算用'!AC23="c",'勤務形態一覧_自動計算用'!AC23="d",'勤務形態一覧_自動計算用'!AC23="e",'勤務形態一覧_自動計算用'!AC23="f",'勤務形態一覧_自動計算用'!AC23="g",'勤務形態一覧_自動計算用'!AC23="h",'勤務形態一覧_自動計算用'!AC23="I",'勤務形態一覧_自動計算用'!AC23="y"),VLOOKUP('勤務形態一覧_自動計算用'!AC23,'事前入力シート'!$C$22:$D$31,2),'勤務形態一覧_自動計算用'!AC23*60)</f>
        <v>0</v>
      </c>
      <c r="AD23" s="28">
        <f>IF(OR('勤務形態一覧_自動計算用'!AD23="a",'勤務形態一覧_自動計算用'!AD23="b",'勤務形態一覧_自動計算用'!AD23="c",'勤務形態一覧_自動計算用'!AD23="d",'勤務形態一覧_自動計算用'!AD23="e",'勤務形態一覧_自動計算用'!AD23="f",'勤務形態一覧_自動計算用'!AD23="g",'勤務形態一覧_自動計算用'!AD23="h",'勤務形態一覧_自動計算用'!AD23="I",'勤務形態一覧_自動計算用'!AD23="y"),VLOOKUP('勤務形態一覧_自動計算用'!AD23,'事前入力シート'!$C$22:$D$31,2),'勤務形態一覧_自動計算用'!AD23*60)</f>
        <v>0</v>
      </c>
      <c r="AE23" s="28">
        <f>IF(OR('勤務形態一覧_自動計算用'!AE23="a",'勤務形態一覧_自動計算用'!AE23="b",'勤務形態一覧_自動計算用'!AE23="c",'勤務形態一覧_自動計算用'!AE23="d",'勤務形態一覧_自動計算用'!AE23="e",'勤務形態一覧_自動計算用'!AE23="f",'勤務形態一覧_自動計算用'!AE23="g",'勤務形態一覧_自動計算用'!AE23="h",'勤務形態一覧_自動計算用'!AE23="I",'勤務形態一覧_自動計算用'!AE23="y"),VLOOKUP('勤務形態一覧_自動計算用'!AE23,'事前入力シート'!$C$22:$D$31,2),'勤務形態一覧_自動計算用'!AE23*60)</f>
        <v>0</v>
      </c>
      <c r="AF23" s="29">
        <f>IF(OR('勤務形態一覧_自動計算用'!AF23="a",'勤務形態一覧_自動計算用'!AF23="b",'勤務形態一覧_自動計算用'!AF23="c",'勤務形態一覧_自動計算用'!AF23="d",'勤務形態一覧_自動計算用'!AF23="e",'勤務形態一覧_自動計算用'!AF23="f",'勤務形態一覧_自動計算用'!AF23="g",'勤務形態一覧_自動計算用'!AF23="h",'勤務形態一覧_自動計算用'!AF23="I",'勤務形態一覧_自動計算用'!AF23="y"),VLOOKUP('勤務形態一覧_自動計算用'!AF23,'事前入力シート'!$C$22:$D$31,2),'勤務形態一覧_自動計算用'!AF23*60)</f>
        <v>0</v>
      </c>
      <c r="AG23" s="39">
        <f t="shared" si="0"/>
        <v>0</v>
      </c>
      <c r="AH23" s="40">
        <f t="shared" si="1"/>
        <v>0</v>
      </c>
      <c r="AI23" s="40" t="e">
        <f t="shared" si="2"/>
        <v>#DIV/0!</v>
      </c>
    </row>
    <row r="24" spans="1:35" ht="18" customHeight="1">
      <c r="A24" s="23"/>
      <c r="B24" s="24"/>
      <c r="C24" s="150"/>
      <c r="D24" s="150"/>
      <c r="E24" s="28">
        <f>IF(OR('勤務形態一覧_自動計算用'!E24="a",'勤務形態一覧_自動計算用'!E24="b",'勤務形態一覧_自動計算用'!E24="c",'勤務形態一覧_自動計算用'!E24="d",'勤務形態一覧_自動計算用'!E24="e",'勤務形態一覧_自動計算用'!E24="f",'勤務形態一覧_自動計算用'!E24="g",'勤務形態一覧_自動計算用'!E24="h",'勤務形態一覧_自動計算用'!E24="I",'勤務形態一覧_自動計算用'!E24="y"),VLOOKUP('勤務形態一覧_自動計算用'!E24,'事前入力シート'!$C$22:$D$31,2),'勤務形態一覧_自動計算用'!E24*60)</f>
        <v>0</v>
      </c>
      <c r="F24" s="28">
        <f>IF(OR('勤務形態一覧_自動計算用'!F24="a",'勤務形態一覧_自動計算用'!F24="b",'勤務形態一覧_自動計算用'!F24="c",'勤務形態一覧_自動計算用'!F24="d",'勤務形態一覧_自動計算用'!F24="e",'勤務形態一覧_自動計算用'!F24="f",'勤務形態一覧_自動計算用'!F24="g",'勤務形態一覧_自動計算用'!F24="h",'勤務形態一覧_自動計算用'!F24="I",'勤務形態一覧_自動計算用'!F24="y"),VLOOKUP('勤務形態一覧_自動計算用'!F24,'事前入力シート'!$C$22:$D$31,2),'勤務形態一覧_自動計算用'!F24*60)</f>
        <v>0</v>
      </c>
      <c r="G24" s="28">
        <f>IF(OR('勤務形態一覧_自動計算用'!G24="a",'勤務形態一覧_自動計算用'!G24="b",'勤務形態一覧_自動計算用'!G24="c",'勤務形態一覧_自動計算用'!G24="d",'勤務形態一覧_自動計算用'!G24="e",'勤務形態一覧_自動計算用'!G24="f",'勤務形態一覧_自動計算用'!G24="g",'勤務形態一覧_自動計算用'!G24="h",'勤務形態一覧_自動計算用'!G24="I",'勤務形態一覧_自動計算用'!G24="y"),VLOOKUP('勤務形態一覧_自動計算用'!G24,'事前入力シート'!$C$22:$D$31,2),'勤務形態一覧_自動計算用'!G24*60)</f>
        <v>0</v>
      </c>
      <c r="H24" s="28">
        <f>IF(OR('勤務形態一覧_自動計算用'!H24="a",'勤務形態一覧_自動計算用'!H24="b",'勤務形態一覧_自動計算用'!H24="c",'勤務形態一覧_自動計算用'!H24="d",'勤務形態一覧_自動計算用'!H24="e",'勤務形態一覧_自動計算用'!H24="f",'勤務形態一覧_自動計算用'!H24="g",'勤務形態一覧_自動計算用'!H24="h",'勤務形態一覧_自動計算用'!H24="I",'勤務形態一覧_自動計算用'!H24="y"),VLOOKUP('勤務形態一覧_自動計算用'!H24,'事前入力シート'!$C$22:$D$31,2),'勤務形態一覧_自動計算用'!H24*60)</f>
        <v>0</v>
      </c>
      <c r="I24" s="28">
        <f>IF(OR('勤務形態一覧_自動計算用'!I24="a",'勤務形態一覧_自動計算用'!I24="b",'勤務形態一覧_自動計算用'!I24="c",'勤務形態一覧_自動計算用'!I24="d",'勤務形態一覧_自動計算用'!I24="e",'勤務形態一覧_自動計算用'!I24="f",'勤務形態一覧_自動計算用'!I24="g",'勤務形態一覧_自動計算用'!I24="h",'勤務形態一覧_自動計算用'!I24="I",'勤務形態一覧_自動計算用'!I24="y"),VLOOKUP('勤務形態一覧_自動計算用'!I24,'事前入力シート'!$C$22:$D$31,2),'勤務形態一覧_自動計算用'!I24*60)</f>
        <v>0</v>
      </c>
      <c r="J24" s="28">
        <f>IF(OR('勤務形態一覧_自動計算用'!J24="a",'勤務形態一覧_自動計算用'!J24="b",'勤務形態一覧_自動計算用'!J24="c",'勤務形態一覧_自動計算用'!J24="d",'勤務形態一覧_自動計算用'!J24="e",'勤務形態一覧_自動計算用'!J24="f",'勤務形態一覧_自動計算用'!J24="g",'勤務形態一覧_自動計算用'!J24="h",'勤務形態一覧_自動計算用'!J24="I",'勤務形態一覧_自動計算用'!J24="y"),VLOOKUP('勤務形態一覧_自動計算用'!J24,'事前入力シート'!$C$22:$D$31,2),'勤務形態一覧_自動計算用'!J24*60)</f>
        <v>0</v>
      </c>
      <c r="K24" s="28">
        <f>IF(OR('勤務形態一覧_自動計算用'!K24="a",'勤務形態一覧_自動計算用'!K24="b",'勤務形態一覧_自動計算用'!K24="c",'勤務形態一覧_自動計算用'!K24="d",'勤務形態一覧_自動計算用'!K24="e",'勤務形態一覧_自動計算用'!K24="f",'勤務形態一覧_自動計算用'!K24="g",'勤務形態一覧_自動計算用'!K24="h",'勤務形態一覧_自動計算用'!K24="I",'勤務形態一覧_自動計算用'!K24="y"),VLOOKUP('勤務形態一覧_自動計算用'!K24,'事前入力シート'!$C$22:$D$31,2),'勤務形態一覧_自動計算用'!K24*60)</f>
        <v>0</v>
      </c>
      <c r="L24" s="28">
        <f>IF(OR('勤務形態一覧_自動計算用'!L24="a",'勤務形態一覧_自動計算用'!L24="b",'勤務形態一覧_自動計算用'!L24="c",'勤務形態一覧_自動計算用'!L24="d",'勤務形態一覧_自動計算用'!L24="e",'勤務形態一覧_自動計算用'!L24="f",'勤務形態一覧_自動計算用'!L24="g",'勤務形態一覧_自動計算用'!L24="h",'勤務形態一覧_自動計算用'!L24="I",'勤務形態一覧_自動計算用'!L24="y"),VLOOKUP('勤務形態一覧_自動計算用'!L24,'事前入力シート'!$C$22:$D$31,2),'勤務形態一覧_自動計算用'!L24*60)</f>
        <v>0</v>
      </c>
      <c r="M24" s="28">
        <f>IF(OR('勤務形態一覧_自動計算用'!M24="a",'勤務形態一覧_自動計算用'!M24="b",'勤務形態一覧_自動計算用'!M24="c",'勤務形態一覧_自動計算用'!M24="d",'勤務形態一覧_自動計算用'!M24="e",'勤務形態一覧_自動計算用'!M24="f",'勤務形態一覧_自動計算用'!M24="g",'勤務形態一覧_自動計算用'!M24="h",'勤務形態一覧_自動計算用'!M24="I",'勤務形態一覧_自動計算用'!M24="y"),VLOOKUP('勤務形態一覧_自動計算用'!M24,'事前入力シート'!$C$22:$D$31,2),'勤務形態一覧_自動計算用'!M24*60)</f>
        <v>0</v>
      </c>
      <c r="N24" s="28">
        <f>IF(OR('勤務形態一覧_自動計算用'!N24="a",'勤務形態一覧_自動計算用'!N24="b",'勤務形態一覧_自動計算用'!N24="c",'勤務形態一覧_自動計算用'!N24="d",'勤務形態一覧_自動計算用'!N24="e",'勤務形態一覧_自動計算用'!N24="f",'勤務形態一覧_自動計算用'!N24="g",'勤務形態一覧_自動計算用'!N24="h",'勤務形態一覧_自動計算用'!N24="I",'勤務形態一覧_自動計算用'!N24="y"),VLOOKUP('勤務形態一覧_自動計算用'!N24,'事前入力シート'!$C$22:$D$31,2),'勤務形態一覧_自動計算用'!N24*60)</f>
        <v>0</v>
      </c>
      <c r="O24" s="28">
        <f>IF(OR('勤務形態一覧_自動計算用'!O24="a",'勤務形態一覧_自動計算用'!O24="b",'勤務形態一覧_自動計算用'!O24="c",'勤務形態一覧_自動計算用'!O24="d",'勤務形態一覧_自動計算用'!O24="e",'勤務形態一覧_自動計算用'!O24="f",'勤務形態一覧_自動計算用'!O24="g",'勤務形態一覧_自動計算用'!O24="h",'勤務形態一覧_自動計算用'!O24="I",'勤務形態一覧_自動計算用'!O24="y"),VLOOKUP('勤務形態一覧_自動計算用'!O24,'事前入力シート'!$C$22:$D$31,2),'勤務形態一覧_自動計算用'!O24*60)</f>
        <v>0</v>
      </c>
      <c r="P24" s="28">
        <f>IF(OR('勤務形態一覧_自動計算用'!P24="a",'勤務形態一覧_自動計算用'!P24="b",'勤務形態一覧_自動計算用'!P24="c",'勤務形態一覧_自動計算用'!P24="d",'勤務形態一覧_自動計算用'!P24="e",'勤務形態一覧_自動計算用'!P24="f",'勤務形態一覧_自動計算用'!P24="g",'勤務形態一覧_自動計算用'!P24="h",'勤務形態一覧_自動計算用'!P24="I",'勤務形態一覧_自動計算用'!P24="y"),VLOOKUP('勤務形態一覧_自動計算用'!P24,'事前入力シート'!$C$22:$D$31,2),'勤務形態一覧_自動計算用'!P24*60)</f>
        <v>0</v>
      </c>
      <c r="Q24" s="28">
        <f>IF(OR('勤務形態一覧_自動計算用'!Q24="a",'勤務形態一覧_自動計算用'!Q24="b",'勤務形態一覧_自動計算用'!Q24="c",'勤務形態一覧_自動計算用'!Q24="d",'勤務形態一覧_自動計算用'!Q24="e",'勤務形態一覧_自動計算用'!Q24="f",'勤務形態一覧_自動計算用'!Q24="g",'勤務形態一覧_自動計算用'!Q24="h",'勤務形態一覧_自動計算用'!Q24="I",'勤務形態一覧_自動計算用'!Q24="y"),VLOOKUP('勤務形態一覧_自動計算用'!Q24,'事前入力シート'!$C$22:$D$31,2),'勤務形態一覧_自動計算用'!Q24*60)</f>
        <v>0</v>
      </c>
      <c r="R24" s="28">
        <f>IF(OR('勤務形態一覧_自動計算用'!R24="a",'勤務形態一覧_自動計算用'!R24="b",'勤務形態一覧_自動計算用'!R24="c",'勤務形態一覧_自動計算用'!R24="d",'勤務形態一覧_自動計算用'!R24="e",'勤務形態一覧_自動計算用'!R24="f",'勤務形態一覧_自動計算用'!R24="g",'勤務形態一覧_自動計算用'!R24="h",'勤務形態一覧_自動計算用'!R24="I",'勤務形態一覧_自動計算用'!R24="y"),VLOOKUP('勤務形態一覧_自動計算用'!R24,'事前入力シート'!$C$22:$D$31,2),'勤務形態一覧_自動計算用'!R24*60)</f>
        <v>0</v>
      </c>
      <c r="S24" s="28">
        <f>IF(OR('勤務形態一覧_自動計算用'!S24="a",'勤務形態一覧_自動計算用'!S24="b",'勤務形態一覧_自動計算用'!S24="c",'勤務形態一覧_自動計算用'!S24="d",'勤務形態一覧_自動計算用'!S24="e",'勤務形態一覧_自動計算用'!S24="f",'勤務形態一覧_自動計算用'!S24="g",'勤務形態一覧_自動計算用'!S24="h",'勤務形態一覧_自動計算用'!S24="I",'勤務形態一覧_自動計算用'!S24="y"),VLOOKUP('勤務形態一覧_自動計算用'!S24,'事前入力シート'!$C$22:$D$31,2),'勤務形態一覧_自動計算用'!S24*60)</f>
        <v>0</v>
      </c>
      <c r="T24" s="28">
        <f>IF(OR('勤務形態一覧_自動計算用'!T24="a",'勤務形態一覧_自動計算用'!T24="b",'勤務形態一覧_自動計算用'!T24="c",'勤務形態一覧_自動計算用'!T24="d",'勤務形態一覧_自動計算用'!T24="e",'勤務形態一覧_自動計算用'!T24="f",'勤務形態一覧_自動計算用'!T24="g",'勤務形態一覧_自動計算用'!T24="h",'勤務形態一覧_自動計算用'!T24="I",'勤務形態一覧_自動計算用'!T24="y"),VLOOKUP('勤務形態一覧_自動計算用'!T24,'事前入力シート'!$C$22:$D$31,2),'勤務形態一覧_自動計算用'!T24*60)</f>
        <v>0</v>
      </c>
      <c r="U24" s="28">
        <f>IF(OR('勤務形態一覧_自動計算用'!U24="a",'勤務形態一覧_自動計算用'!U24="b",'勤務形態一覧_自動計算用'!U24="c",'勤務形態一覧_自動計算用'!U24="d",'勤務形態一覧_自動計算用'!U24="e",'勤務形態一覧_自動計算用'!U24="f",'勤務形態一覧_自動計算用'!U24="g",'勤務形態一覧_自動計算用'!U24="h",'勤務形態一覧_自動計算用'!U24="I",'勤務形態一覧_自動計算用'!U24="y"),VLOOKUP('勤務形態一覧_自動計算用'!U24,'事前入力シート'!$C$22:$D$31,2),'勤務形態一覧_自動計算用'!U24*60)</f>
        <v>0</v>
      </c>
      <c r="V24" s="28">
        <f>IF(OR('勤務形態一覧_自動計算用'!V24="a",'勤務形態一覧_自動計算用'!V24="b",'勤務形態一覧_自動計算用'!V24="c",'勤務形態一覧_自動計算用'!V24="d",'勤務形態一覧_自動計算用'!V24="e",'勤務形態一覧_自動計算用'!V24="f",'勤務形態一覧_自動計算用'!V24="g",'勤務形態一覧_自動計算用'!V24="h",'勤務形態一覧_自動計算用'!V24="I",'勤務形態一覧_自動計算用'!V24="y"),VLOOKUP('勤務形態一覧_自動計算用'!V24,'事前入力シート'!$C$22:$D$31,2),'勤務形態一覧_自動計算用'!V24*60)</f>
        <v>0</v>
      </c>
      <c r="W24" s="28">
        <f>IF(OR('勤務形態一覧_自動計算用'!W24="a",'勤務形態一覧_自動計算用'!W24="b",'勤務形態一覧_自動計算用'!W24="c",'勤務形態一覧_自動計算用'!W24="d",'勤務形態一覧_自動計算用'!W24="e",'勤務形態一覧_自動計算用'!W24="f",'勤務形態一覧_自動計算用'!W24="g",'勤務形態一覧_自動計算用'!W24="h",'勤務形態一覧_自動計算用'!W24="I",'勤務形態一覧_自動計算用'!W24="y"),VLOOKUP('勤務形態一覧_自動計算用'!W24,'事前入力シート'!$C$22:$D$31,2),'勤務形態一覧_自動計算用'!W24*60)</f>
        <v>0</v>
      </c>
      <c r="X24" s="28">
        <f>IF(OR('勤務形態一覧_自動計算用'!X24="a",'勤務形態一覧_自動計算用'!X24="b",'勤務形態一覧_自動計算用'!X24="c",'勤務形態一覧_自動計算用'!X24="d",'勤務形態一覧_自動計算用'!X24="e",'勤務形態一覧_自動計算用'!X24="f",'勤務形態一覧_自動計算用'!X24="g",'勤務形態一覧_自動計算用'!X24="h",'勤務形態一覧_自動計算用'!X24="I",'勤務形態一覧_自動計算用'!X24="y"),VLOOKUP('勤務形態一覧_自動計算用'!X24,'事前入力シート'!$C$22:$D$31,2),'勤務形態一覧_自動計算用'!X24*60)</f>
        <v>0</v>
      </c>
      <c r="Y24" s="28">
        <f>IF(OR('勤務形態一覧_自動計算用'!Y24="a",'勤務形態一覧_自動計算用'!Y24="b",'勤務形態一覧_自動計算用'!Y24="c",'勤務形態一覧_自動計算用'!Y24="d",'勤務形態一覧_自動計算用'!Y24="e",'勤務形態一覧_自動計算用'!Y24="f",'勤務形態一覧_自動計算用'!Y24="g",'勤務形態一覧_自動計算用'!Y24="h",'勤務形態一覧_自動計算用'!Y24="I",'勤務形態一覧_自動計算用'!Y24="y"),VLOOKUP('勤務形態一覧_自動計算用'!Y24,'事前入力シート'!$C$22:$D$31,2),'勤務形態一覧_自動計算用'!Y24*60)</f>
        <v>0</v>
      </c>
      <c r="Z24" s="28">
        <f>IF(OR('勤務形態一覧_自動計算用'!Z24="a",'勤務形態一覧_自動計算用'!Z24="b",'勤務形態一覧_自動計算用'!Z24="c",'勤務形態一覧_自動計算用'!Z24="d",'勤務形態一覧_自動計算用'!Z24="e",'勤務形態一覧_自動計算用'!Z24="f",'勤務形態一覧_自動計算用'!Z24="g",'勤務形態一覧_自動計算用'!Z24="h",'勤務形態一覧_自動計算用'!Z24="I",'勤務形態一覧_自動計算用'!Z24="y"),VLOOKUP('勤務形態一覧_自動計算用'!Z24,'事前入力シート'!$C$22:$D$31,2),'勤務形態一覧_自動計算用'!Z24*60)</f>
        <v>0</v>
      </c>
      <c r="AA24" s="28">
        <f>IF(OR('勤務形態一覧_自動計算用'!AA24="a",'勤務形態一覧_自動計算用'!AA24="b",'勤務形態一覧_自動計算用'!AA24="c",'勤務形態一覧_自動計算用'!AA24="d",'勤務形態一覧_自動計算用'!AA24="e",'勤務形態一覧_自動計算用'!AA24="f",'勤務形態一覧_自動計算用'!AA24="g",'勤務形態一覧_自動計算用'!AA24="h",'勤務形態一覧_自動計算用'!AA24="I",'勤務形態一覧_自動計算用'!AA24="y"),VLOOKUP('勤務形態一覧_自動計算用'!AA24,'事前入力シート'!$C$22:$D$31,2),'勤務形態一覧_自動計算用'!AA24*60)</f>
        <v>0</v>
      </c>
      <c r="AB24" s="28">
        <f>IF(OR('勤務形態一覧_自動計算用'!AB24="a",'勤務形態一覧_自動計算用'!AB24="b",'勤務形態一覧_自動計算用'!AB24="c",'勤務形態一覧_自動計算用'!AB24="d",'勤務形態一覧_自動計算用'!AB24="e",'勤務形態一覧_自動計算用'!AB24="f",'勤務形態一覧_自動計算用'!AB24="g",'勤務形態一覧_自動計算用'!AB24="h",'勤務形態一覧_自動計算用'!AB24="I",'勤務形態一覧_自動計算用'!AB24="y"),VLOOKUP('勤務形態一覧_自動計算用'!AB24,'事前入力シート'!$C$22:$D$31,2),'勤務形態一覧_自動計算用'!AB24*60)</f>
        <v>0</v>
      </c>
      <c r="AC24" s="28">
        <f>IF(OR('勤務形態一覧_自動計算用'!AC24="a",'勤務形態一覧_自動計算用'!AC24="b",'勤務形態一覧_自動計算用'!AC24="c",'勤務形態一覧_自動計算用'!AC24="d",'勤務形態一覧_自動計算用'!AC24="e",'勤務形態一覧_自動計算用'!AC24="f",'勤務形態一覧_自動計算用'!AC24="g",'勤務形態一覧_自動計算用'!AC24="h",'勤務形態一覧_自動計算用'!AC24="I",'勤務形態一覧_自動計算用'!AC24="y"),VLOOKUP('勤務形態一覧_自動計算用'!AC24,'事前入力シート'!$C$22:$D$31,2),'勤務形態一覧_自動計算用'!AC24*60)</f>
        <v>0</v>
      </c>
      <c r="AD24" s="28">
        <f>IF(OR('勤務形態一覧_自動計算用'!AD24="a",'勤務形態一覧_自動計算用'!AD24="b",'勤務形態一覧_自動計算用'!AD24="c",'勤務形態一覧_自動計算用'!AD24="d",'勤務形態一覧_自動計算用'!AD24="e",'勤務形態一覧_自動計算用'!AD24="f",'勤務形態一覧_自動計算用'!AD24="g",'勤務形態一覧_自動計算用'!AD24="h",'勤務形態一覧_自動計算用'!AD24="I",'勤務形態一覧_自動計算用'!AD24="y"),VLOOKUP('勤務形態一覧_自動計算用'!AD24,'事前入力シート'!$C$22:$D$31,2),'勤務形態一覧_自動計算用'!AD24*60)</f>
        <v>0</v>
      </c>
      <c r="AE24" s="28">
        <f>IF(OR('勤務形態一覧_自動計算用'!AE24="a",'勤務形態一覧_自動計算用'!AE24="b",'勤務形態一覧_自動計算用'!AE24="c",'勤務形態一覧_自動計算用'!AE24="d",'勤務形態一覧_自動計算用'!AE24="e",'勤務形態一覧_自動計算用'!AE24="f",'勤務形態一覧_自動計算用'!AE24="g",'勤務形態一覧_自動計算用'!AE24="h",'勤務形態一覧_自動計算用'!AE24="I",'勤務形態一覧_自動計算用'!AE24="y"),VLOOKUP('勤務形態一覧_自動計算用'!AE24,'事前入力シート'!$C$22:$D$31,2),'勤務形態一覧_自動計算用'!AE24*60)</f>
        <v>0</v>
      </c>
      <c r="AF24" s="29">
        <f>IF(OR('勤務形態一覧_自動計算用'!AF24="a",'勤務形態一覧_自動計算用'!AF24="b",'勤務形態一覧_自動計算用'!AF24="c",'勤務形態一覧_自動計算用'!AF24="d",'勤務形態一覧_自動計算用'!AF24="e",'勤務形態一覧_自動計算用'!AF24="f",'勤務形態一覧_自動計算用'!AF24="g",'勤務形態一覧_自動計算用'!AF24="h",'勤務形態一覧_自動計算用'!AF24="I",'勤務形態一覧_自動計算用'!AF24="y"),VLOOKUP('勤務形態一覧_自動計算用'!AF24,'事前入力シート'!$C$22:$D$31,2),'勤務形態一覧_自動計算用'!AF24*60)</f>
        <v>0</v>
      </c>
      <c r="AG24" s="39">
        <f t="shared" si="0"/>
        <v>0</v>
      </c>
      <c r="AH24" s="40">
        <f t="shared" si="1"/>
        <v>0</v>
      </c>
      <c r="AI24" s="40" t="e">
        <f t="shared" si="2"/>
        <v>#DIV/0!</v>
      </c>
    </row>
    <row r="25" spans="1:35" ht="18" customHeight="1">
      <c r="A25" s="23"/>
      <c r="B25" s="24"/>
      <c r="C25" s="150"/>
      <c r="D25" s="150"/>
      <c r="E25" s="28">
        <f>IF(OR('勤務形態一覧_自動計算用'!E25="a",'勤務形態一覧_自動計算用'!E25="b",'勤務形態一覧_自動計算用'!E25="c",'勤務形態一覧_自動計算用'!E25="d",'勤務形態一覧_自動計算用'!E25="e",'勤務形態一覧_自動計算用'!E25="f",'勤務形態一覧_自動計算用'!E25="g",'勤務形態一覧_自動計算用'!E25="h",'勤務形態一覧_自動計算用'!E25="I",'勤務形態一覧_自動計算用'!E25="y"),VLOOKUP('勤務形態一覧_自動計算用'!E25,'事前入力シート'!$C$22:$D$31,2),'勤務形態一覧_自動計算用'!E25*60)</f>
        <v>0</v>
      </c>
      <c r="F25" s="28">
        <f>IF(OR('勤務形態一覧_自動計算用'!F25="a",'勤務形態一覧_自動計算用'!F25="b",'勤務形態一覧_自動計算用'!F25="c",'勤務形態一覧_自動計算用'!F25="d",'勤務形態一覧_自動計算用'!F25="e",'勤務形態一覧_自動計算用'!F25="f",'勤務形態一覧_自動計算用'!F25="g",'勤務形態一覧_自動計算用'!F25="h",'勤務形態一覧_自動計算用'!F25="I",'勤務形態一覧_自動計算用'!F25="y"),VLOOKUP('勤務形態一覧_自動計算用'!F25,'事前入力シート'!$C$22:$D$31,2),'勤務形態一覧_自動計算用'!F25*60)</f>
        <v>0</v>
      </c>
      <c r="G25" s="28">
        <f>IF(OR('勤務形態一覧_自動計算用'!G25="a",'勤務形態一覧_自動計算用'!G25="b",'勤務形態一覧_自動計算用'!G25="c",'勤務形態一覧_自動計算用'!G25="d",'勤務形態一覧_自動計算用'!G25="e",'勤務形態一覧_自動計算用'!G25="f",'勤務形態一覧_自動計算用'!G25="g",'勤務形態一覧_自動計算用'!G25="h",'勤務形態一覧_自動計算用'!G25="I",'勤務形態一覧_自動計算用'!G25="y"),VLOOKUP('勤務形態一覧_自動計算用'!G25,'事前入力シート'!$C$22:$D$31,2),'勤務形態一覧_自動計算用'!G25*60)</f>
        <v>0</v>
      </c>
      <c r="H25" s="28">
        <f>IF(OR('勤務形態一覧_自動計算用'!H25="a",'勤務形態一覧_自動計算用'!H25="b",'勤務形態一覧_自動計算用'!H25="c",'勤務形態一覧_自動計算用'!H25="d",'勤務形態一覧_自動計算用'!H25="e",'勤務形態一覧_自動計算用'!H25="f",'勤務形態一覧_自動計算用'!H25="g",'勤務形態一覧_自動計算用'!H25="h",'勤務形態一覧_自動計算用'!H25="I",'勤務形態一覧_自動計算用'!H25="y"),VLOOKUP('勤務形態一覧_自動計算用'!H25,'事前入力シート'!$C$22:$D$31,2),'勤務形態一覧_自動計算用'!H25*60)</f>
        <v>0</v>
      </c>
      <c r="I25" s="28">
        <f>IF(OR('勤務形態一覧_自動計算用'!I25="a",'勤務形態一覧_自動計算用'!I25="b",'勤務形態一覧_自動計算用'!I25="c",'勤務形態一覧_自動計算用'!I25="d",'勤務形態一覧_自動計算用'!I25="e",'勤務形態一覧_自動計算用'!I25="f",'勤務形態一覧_自動計算用'!I25="g",'勤務形態一覧_自動計算用'!I25="h",'勤務形態一覧_自動計算用'!I25="I",'勤務形態一覧_自動計算用'!I25="y"),VLOOKUP('勤務形態一覧_自動計算用'!I25,'事前入力シート'!$C$22:$D$31,2),'勤務形態一覧_自動計算用'!I25*60)</f>
        <v>0</v>
      </c>
      <c r="J25" s="28">
        <f>IF(OR('勤務形態一覧_自動計算用'!J25="a",'勤務形態一覧_自動計算用'!J25="b",'勤務形態一覧_自動計算用'!J25="c",'勤務形態一覧_自動計算用'!J25="d",'勤務形態一覧_自動計算用'!J25="e",'勤務形態一覧_自動計算用'!J25="f",'勤務形態一覧_自動計算用'!J25="g",'勤務形態一覧_自動計算用'!J25="h",'勤務形態一覧_自動計算用'!J25="I",'勤務形態一覧_自動計算用'!J25="y"),VLOOKUP('勤務形態一覧_自動計算用'!J25,'事前入力シート'!$C$22:$D$31,2),'勤務形態一覧_自動計算用'!J25*60)</f>
        <v>0</v>
      </c>
      <c r="K25" s="28">
        <f>IF(OR('勤務形態一覧_自動計算用'!K25="a",'勤務形態一覧_自動計算用'!K25="b",'勤務形態一覧_自動計算用'!K25="c",'勤務形態一覧_自動計算用'!K25="d",'勤務形態一覧_自動計算用'!K25="e",'勤務形態一覧_自動計算用'!K25="f",'勤務形態一覧_自動計算用'!K25="g",'勤務形態一覧_自動計算用'!K25="h",'勤務形態一覧_自動計算用'!K25="I",'勤務形態一覧_自動計算用'!K25="y"),VLOOKUP('勤務形態一覧_自動計算用'!K25,'事前入力シート'!$C$22:$D$31,2),'勤務形態一覧_自動計算用'!K25*60)</f>
        <v>0</v>
      </c>
      <c r="L25" s="28">
        <f>IF(OR('勤務形態一覧_自動計算用'!L25="a",'勤務形態一覧_自動計算用'!L25="b",'勤務形態一覧_自動計算用'!L25="c",'勤務形態一覧_自動計算用'!L25="d",'勤務形態一覧_自動計算用'!L25="e",'勤務形態一覧_自動計算用'!L25="f",'勤務形態一覧_自動計算用'!L25="g",'勤務形態一覧_自動計算用'!L25="h",'勤務形態一覧_自動計算用'!L25="I",'勤務形態一覧_自動計算用'!L25="y"),VLOOKUP('勤務形態一覧_自動計算用'!L25,'事前入力シート'!$C$22:$D$31,2),'勤務形態一覧_自動計算用'!L25*60)</f>
        <v>0</v>
      </c>
      <c r="M25" s="28">
        <f>IF(OR('勤務形態一覧_自動計算用'!M25="a",'勤務形態一覧_自動計算用'!M25="b",'勤務形態一覧_自動計算用'!M25="c",'勤務形態一覧_自動計算用'!M25="d",'勤務形態一覧_自動計算用'!M25="e",'勤務形態一覧_自動計算用'!M25="f",'勤務形態一覧_自動計算用'!M25="g",'勤務形態一覧_自動計算用'!M25="h",'勤務形態一覧_自動計算用'!M25="I",'勤務形態一覧_自動計算用'!M25="y"),VLOOKUP('勤務形態一覧_自動計算用'!M25,'事前入力シート'!$C$22:$D$31,2),'勤務形態一覧_自動計算用'!M25*60)</f>
        <v>0</v>
      </c>
      <c r="N25" s="28">
        <f>IF(OR('勤務形態一覧_自動計算用'!N25="a",'勤務形態一覧_自動計算用'!N25="b",'勤務形態一覧_自動計算用'!N25="c",'勤務形態一覧_自動計算用'!N25="d",'勤務形態一覧_自動計算用'!N25="e",'勤務形態一覧_自動計算用'!N25="f",'勤務形態一覧_自動計算用'!N25="g",'勤務形態一覧_自動計算用'!N25="h",'勤務形態一覧_自動計算用'!N25="I",'勤務形態一覧_自動計算用'!N25="y"),VLOOKUP('勤務形態一覧_自動計算用'!N25,'事前入力シート'!$C$22:$D$31,2),'勤務形態一覧_自動計算用'!N25*60)</f>
        <v>0</v>
      </c>
      <c r="O25" s="28">
        <f>IF(OR('勤務形態一覧_自動計算用'!O25="a",'勤務形態一覧_自動計算用'!O25="b",'勤務形態一覧_自動計算用'!O25="c",'勤務形態一覧_自動計算用'!O25="d",'勤務形態一覧_自動計算用'!O25="e",'勤務形態一覧_自動計算用'!O25="f",'勤務形態一覧_自動計算用'!O25="g",'勤務形態一覧_自動計算用'!O25="h",'勤務形態一覧_自動計算用'!O25="I",'勤務形態一覧_自動計算用'!O25="y"),VLOOKUP('勤務形態一覧_自動計算用'!O25,'事前入力シート'!$C$22:$D$31,2),'勤務形態一覧_自動計算用'!O25*60)</f>
        <v>0</v>
      </c>
      <c r="P25" s="28">
        <f>IF(OR('勤務形態一覧_自動計算用'!P25="a",'勤務形態一覧_自動計算用'!P25="b",'勤務形態一覧_自動計算用'!P25="c",'勤務形態一覧_自動計算用'!P25="d",'勤務形態一覧_自動計算用'!P25="e",'勤務形態一覧_自動計算用'!P25="f",'勤務形態一覧_自動計算用'!P25="g",'勤務形態一覧_自動計算用'!P25="h",'勤務形態一覧_自動計算用'!P25="I",'勤務形態一覧_自動計算用'!P25="y"),VLOOKUP('勤務形態一覧_自動計算用'!P25,'事前入力シート'!$C$22:$D$31,2),'勤務形態一覧_自動計算用'!P25*60)</f>
        <v>0</v>
      </c>
      <c r="Q25" s="28">
        <f>IF(OR('勤務形態一覧_自動計算用'!Q25="a",'勤務形態一覧_自動計算用'!Q25="b",'勤務形態一覧_自動計算用'!Q25="c",'勤務形態一覧_自動計算用'!Q25="d",'勤務形態一覧_自動計算用'!Q25="e",'勤務形態一覧_自動計算用'!Q25="f",'勤務形態一覧_自動計算用'!Q25="g",'勤務形態一覧_自動計算用'!Q25="h",'勤務形態一覧_自動計算用'!Q25="I",'勤務形態一覧_自動計算用'!Q25="y"),VLOOKUP('勤務形態一覧_自動計算用'!Q25,'事前入力シート'!$C$22:$D$31,2),'勤務形態一覧_自動計算用'!Q25*60)</f>
        <v>0</v>
      </c>
      <c r="R25" s="28">
        <f>IF(OR('勤務形態一覧_自動計算用'!R25="a",'勤務形態一覧_自動計算用'!R25="b",'勤務形態一覧_自動計算用'!R25="c",'勤務形態一覧_自動計算用'!R25="d",'勤務形態一覧_自動計算用'!R25="e",'勤務形態一覧_自動計算用'!R25="f",'勤務形態一覧_自動計算用'!R25="g",'勤務形態一覧_自動計算用'!R25="h",'勤務形態一覧_自動計算用'!R25="I",'勤務形態一覧_自動計算用'!R25="y"),VLOOKUP('勤務形態一覧_自動計算用'!R25,'事前入力シート'!$C$22:$D$31,2),'勤務形態一覧_自動計算用'!R25*60)</f>
        <v>0</v>
      </c>
      <c r="S25" s="28">
        <f>IF(OR('勤務形態一覧_自動計算用'!S25="a",'勤務形態一覧_自動計算用'!S25="b",'勤務形態一覧_自動計算用'!S25="c",'勤務形態一覧_自動計算用'!S25="d",'勤務形態一覧_自動計算用'!S25="e",'勤務形態一覧_自動計算用'!S25="f",'勤務形態一覧_自動計算用'!S25="g",'勤務形態一覧_自動計算用'!S25="h",'勤務形態一覧_自動計算用'!S25="I",'勤務形態一覧_自動計算用'!S25="y"),VLOOKUP('勤務形態一覧_自動計算用'!S25,'事前入力シート'!$C$22:$D$31,2),'勤務形態一覧_自動計算用'!S25*60)</f>
        <v>0</v>
      </c>
      <c r="T25" s="28">
        <f>IF(OR('勤務形態一覧_自動計算用'!T25="a",'勤務形態一覧_自動計算用'!T25="b",'勤務形態一覧_自動計算用'!T25="c",'勤務形態一覧_自動計算用'!T25="d",'勤務形態一覧_自動計算用'!T25="e",'勤務形態一覧_自動計算用'!T25="f",'勤務形態一覧_自動計算用'!T25="g",'勤務形態一覧_自動計算用'!T25="h",'勤務形態一覧_自動計算用'!T25="I",'勤務形態一覧_自動計算用'!T25="y"),VLOOKUP('勤務形態一覧_自動計算用'!T25,'事前入力シート'!$C$22:$D$31,2),'勤務形態一覧_自動計算用'!T25*60)</f>
        <v>0</v>
      </c>
      <c r="U25" s="28">
        <f>IF(OR('勤務形態一覧_自動計算用'!U25="a",'勤務形態一覧_自動計算用'!U25="b",'勤務形態一覧_自動計算用'!U25="c",'勤務形態一覧_自動計算用'!U25="d",'勤務形態一覧_自動計算用'!U25="e",'勤務形態一覧_自動計算用'!U25="f",'勤務形態一覧_自動計算用'!U25="g",'勤務形態一覧_自動計算用'!U25="h",'勤務形態一覧_自動計算用'!U25="I",'勤務形態一覧_自動計算用'!U25="y"),VLOOKUP('勤務形態一覧_自動計算用'!U25,'事前入力シート'!$C$22:$D$31,2),'勤務形態一覧_自動計算用'!U25*60)</f>
        <v>0</v>
      </c>
      <c r="V25" s="28">
        <f>IF(OR('勤務形態一覧_自動計算用'!V25="a",'勤務形態一覧_自動計算用'!V25="b",'勤務形態一覧_自動計算用'!V25="c",'勤務形態一覧_自動計算用'!V25="d",'勤務形態一覧_自動計算用'!V25="e",'勤務形態一覧_自動計算用'!V25="f",'勤務形態一覧_自動計算用'!V25="g",'勤務形態一覧_自動計算用'!V25="h",'勤務形態一覧_自動計算用'!V25="I",'勤務形態一覧_自動計算用'!V25="y"),VLOOKUP('勤務形態一覧_自動計算用'!V25,'事前入力シート'!$C$22:$D$31,2),'勤務形態一覧_自動計算用'!V25*60)</f>
        <v>0</v>
      </c>
      <c r="W25" s="28">
        <f>IF(OR('勤務形態一覧_自動計算用'!W25="a",'勤務形態一覧_自動計算用'!W25="b",'勤務形態一覧_自動計算用'!W25="c",'勤務形態一覧_自動計算用'!W25="d",'勤務形態一覧_自動計算用'!W25="e",'勤務形態一覧_自動計算用'!W25="f",'勤務形態一覧_自動計算用'!W25="g",'勤務形態一覧_自動計算用'!W25="h",'勤務形態一覧_自動計算用'!W25="I",'勤務形態一覧_自動計算用'!W25="y"),VLOOKUP('勤務形態一覧_自動計算用'!W25,'事前入力シート'!$C$22:$D$31,2),'勤務形態一覧_自動計算用'!W25*60)</f>
        <v>0</v>
      </c>
      <c r="X25" s="28">
        <f>IF(OR('勤務形態一覧_自動計算用'!X25="a",'勤務形態一覧_自動計算用'!X25="b",'勤務形態一覧_自動計算用'!X25="c",'勤務形態一覧_自動計算用'!X25="d",'勤務形態一覧_自動計算用'!X25="e",'勤務形態一覧_自動計算用'!X25="f",'勤務形態一覧_自動計算用'!X25="g",'勤務形態一覧_自動計算用'!X25="h",'勤務形態一覧_自動計算用'!X25="I",'勤務形態一覧_自動計算用'!X25="y"),VLOOKUP('勤務形態一覧_自動計算用'!X25,'事前入力シート'!$C$22:$D$31,2),'勤務形態一覧_自動計算用'!X25*60)</f>
        <v>0</v>
      </c>
      <c r="Y25" s="28">
        <f>IF(OR('勤務形態一覧_自動計算用'!Y25="a",'勤務形態一覧_自動計算用'!Y25="b",'勤務形態一覧_自動計算用'!Y25="c",'勤務形態一覧_自動計算用'!Y25="d",'勤務形態一覧_自動計算用'!Y25="e",'勤務形態一覧_自動計算用'!Y25="f",'勤務形態一覧_自動計算用'!Y25="g",'勤務形態一覧_自動計算用'!Y25="h",'勤務形態一覧_自動計算用'!Y25="I",'勤務形態一覧_自動計算用'!Y25="y"),VLOOKUP('勤務形態一覧_自動計算用'!Y25,'事前入力シート'!$C$22:$D$31,2),'勤務形態一覧_自動計算用'!Y25*60)</f>
        <v>0</v>
      </c>
      <c r="Z25" s="28">
        <f>IF(OR('勤務形態一覧_自動計算用'!Z25="a",'勤務形態一覧_自動計算用'!Z25="b",'勤務形態一覧_自動計算用'!Z25="c",'勤務形態一覧_自動計算用'!Z25="d",'勤務形態一覧_自動計算用'!Z25="e",'勤務形態一覧_自動計算用'!Z25="f",'勤務形態一覧_自動計算用'!Z25="g",'勤務形態一覧_自動計算用'!Z25="h",'勤務形態一覧_自動計算用'!Z25="I",'勤務形態一覧_自動計算用'!Z25="y"),VLOOKUP('勤務形態一覧_自動計算用'!Z25,'事前入力シート'!$C$22:$D$31,2),'勤務形態一覧_自動計算用'!Z25*60)</f>
        <v>0</v>
      </c>
      <c r="AA25" s="28">
        <f>IF(OR('勤務形態一覧_自動計算用'!AA25="a",'勤務形態一覧_自動計算用'!AA25="b",'勤務形態一覧_自動計算用'!AA25="c",'勤務形態一覧_自動計算用'!AA25="d",'勤務形態一覧_自動計算用'!AA25="e",'勤務形態一覧_自動計算用'!AA25="f",'勤務形態一覧_自動計算用'!AA25="g",'勤務形態一覧_自動計算用'!AA25="h",'勤務形態一覧_自動計算用'!AA25="I",'勤務形態一覧_自動計算用'!AA25="y"),VLOOKUP('勤務形態一覧_自動計算用'!AA25,'事前入力シート'!$C$22:$D$31,2),'勤務形態一覧_自動計算用'!AA25*60)</f>
        <v>0</v>
      </c>
      <c r="AB25" s="28">
        <f>IF(OR('勤務形態一覧_自動計算用'!AB25="a",'勤務形態一覧_自動計算用'!AB25="b",'勤務形態一覧_自動計算用'!AB25="c",'勤務形態一覧_自動計算用'!AB25="d",'勤務形態一覧_自動計算用'!AB25="e",'勤務形態一覧_自動計算用'!AB25="f",'勤務形態一覧_自動計算用'!AB25="g",'勤務形態一覧_自動計算用'!AB25="h",'勤務形態一覧_自動計算用'!AB25="I",'勤務形態一覧_自動計算用'!AB25="y"),VLOOKUP('勤務形態一覧_自動計算用'!AB25,'事前入力シート'!$C$22:$D$31,2),'勤務形態一覧_自動計算用'!AB25*60)</f>
        <v>0</v>
      </c>
      <c r="AC25" s="28">
        <f>IF(OR('勤務形態一覧_自動計算用'!AC25="a",'勤務形態一覧_自動計算用'!AC25="b",'勤務形態一覧_自動計算用'!AC25="c",'勤務形態一覧_自動計算用'!AC25="d",'勤務形態一覧_自動計算用'!AC25="e",'勤務形態一覧_自動計算用'!AC25="f",'勤務形態一覧_自動計算用'!AC25="g",'勤務形態一覧_自動計算用'!AC25="h",'勤務形態一覧_自動計算用'!AC25="I",'勤務形態一覧_自動計算用'!AC25="y"),VLOOKUP('勤務形態一覧_自動計算用'!AC25,'事前入力シート'!$C$22:$D$31,2),'勤務形態一覧_自動計算用'!AC25*60)</f>
        <v>0</v>
      </c>
      <c r="AD25" s="28">
        <f>IF(OR('勤務形態一覧_自動計算用'!AD25="a",'勤務形態一覧_自動計算用'!AD25="b",'勤務形態一覧_自動計算用'!AD25="c",'勤務形態一覧_自動計算用'!AD25="d",'勤務形態一覧_自動計算用'!AD25="e",'勤務形態一覧_自動計算用'!AD25="f",'勤務形態一覧_自動計算用'!AD25="g",'勤務形態一覧_自動計算用'!AD25="h",'勤務形態一覧_自動計算用'!AD25="I",'勤務形態一覧_自動計算用'!AD25="y"),VLOOKUP('勤務形態一覧_自動計算用'!AD25,'事前入力シート'!$C$22:$D$31,2),'勤務形態一覧_自動計算用'!AD25*60)</f>
        <v>0</v>
      </c>
      <c r="AE25" s="28">
        <f>IF(OR('勤務形態一覧_自動計算用'!AE25="a",'勤務形態一覧_自動計算用'!AE25="b",'勤務形態一覧_自動計算用'!AE25="c",'勤務形態一覧_自動計算用'!AE25="d",'勤務形態一覧_自動計算用'!AE25="e",'勤務形態一覧_自動計算用'!AE25="f",'勤務形態一覧_自動計算用'!AE25="g",'勤務形態一覧_自動計算用'!AE25="h",'勤務形態一覧_自動計算用'!AE25="I",'勤務形態一覧_自動計算用'!AE25="y"),VLOOKUP('勤務形態一覧_自動計算用'!AE25,'事前入力シート'!$C$22:$D$31,2),'勤務形態一覧_自動計算用'!AE25*60)</f>
        <v>0</v>
      </c>
      <c r="AF25" s="29">
        <f>IF(OR('勤務形態一覧_自動計算用'!AF25="a",'勤務形態一覧_自動計算用'!AF25="b",'勤務形態一覧_自動計算用'!AF25="c",'勤務形態一覧_自動計算用'!AF25="d",'勤務形態一覧_自動計算用'!AF25="e",'勤務形態一覧_自動計算用'!AF25="f",'勤務形態一覧_自動計算用'!AF25="g",'勤務形態一覧_自動計算用'!AF25="h",'勤務形態一覧_自動計算用'!AF25="I",'勤務形態一覧_自動計算用'!AF25="y"),VLOOKUP('勤務形態一覧_自動計算用'!AF25,'事前入力シート'!$C$22:$D$31,2),'勤務形態一覧_自動計算用'!AF25*60)</f>
        <v>0</v>
      </c>
      <c r="AG25" s="39">
        <f t="shared" si="0"/>
        <v>0</v>
      </c>
      <c r="AH25" s="40">
        <f t="shared" si="1"/>
        <v>0</v>
      </c>
      <c r="AI25" s="40" t="e">
        <f t="shared" si="2"/>
        <v>#DIV/0!</v>
      </c>
    </row>
    <row r="26" spans="1:35" ht="18" customHeight="1">
      <c r="A26" s="23"/>
      <c r="B26" s="24"/>
      <c r="C26" s="150"/>
      <c r="D26" s="150"/>
      <c r="E26" s="28">
        <f>IF(OR('勤務形態一覧_自動計算用'!E26="a",'勤務形態一覧_自動計算用'!E26="b",'勤務形態一覧_自動計算用'!E26="c",'勤務形態一覧_自動計算用'!E26="d",'勤務形態一覧_自動計算用'!E26="e",'勤務形態一覧_自動計算用'!E26="f",'勤務形態一覧_自動計算用'!E26="g",'勤務形態一覧_自動計算用'!E26="h",'勤務形態一覧_自動計算用'!E26="I",'勤務形態一覧_自動計算用'!E26="y"),VLOOKUP('勤務形態一覧_自動計算用'!E26,'事前入力シート'!$C$22:$D$31,2),'勤務形態一覧_自動計算用'!E26*60)</f>
        <v>0</v>
      </c>
      <c r="F26" s="28">
        <f>IF(OR('勤務形態一覧_自動計算用'!F26="a",'勤務形態一覧_自動計算用'!F26="b",'勤務形態一覧_自動計算用'!F26="c",'勤務形態一覧_自動計算用'!F26="d",'勤務形態一覧_自動計算用'!F26="e",'勤務形態一覧_自動計算用'!F26="f",'勤務形態一覧_自動計算用'!F26="g",'勤務形態一覧_自動計算用'!F26="h",'勤務形態一覧_自動計算用'!F26="I",'勤務形態一覧_自動計算用'!F26="y"),VLOOKUP('勤務形態一覧_自動計算用'!F26,'事前入力シート'!$C$22:$D$31,2),'勤務形態一覧_自動計算用'!F26*60)</f>
        <v>0</v>
      </c>
      <c r="G26" s="28">
        <f>IF(OR('勤務形態一覧_自動計算用'!G26="a",'勤務形態一覧_自動計算用'!G26="b",'勤務形態一覧_自動計算用'!G26="c",'勤務形態一覧_自動計算用'!G26="d",'勤務形態一覧_自動計算用'!G26="e",'勤務形態一覧_自動計算用'!G26="f",'勤務形態一覧_自動計算用'!G26="g",'勤務形態一覧_自動計算用'!G26="h",'勤務形態一覧_自動計算用'!G26="I",'勤務形態一覧_自動計算用'!G26="y"),VLOOKUP('勤務形態一覧_自動計算用'!G26,'事前入力シート'!$C$22:$D$31,2),'勤務形態一覧_自動計算用'!G26*60)</f>
        <v>0</v>
      </c>
      <c r="H26" s="28">
        <f>IF(OR('勤務形態一覧_自動計算用'!H26="a",'勤務形態一覧_自動計算用'!H26="b",'勤務形態一覧_自動計算用'!H26="c",'勤務形態一覧_自動計算用'!H26="d",'勤務形態一覧_自動計算用'!H26="e",'勤務形態一覧_自動計算用'!H26="f",'勤務形態一覧_自動計算用'!H26="g",'勤務形態一覧_自動計算用'!H26="h",'勤務形態一覧_自動計算用'!H26="I",'勤務形態一覧_自動計算用'!H26="y"),VLOOKUP('勤務形態一覧_自動計算用'!H26,'事前入力シート'!$C$22:$D$31,2),'勤務形態一覧_自動計算用'!H26*60)</f>
        <v>0</v>
      </c>
      <c r="I26" s="28">
        <f>IF(OR('勤務形態一覧_自動計算用'!I26="a",'勤務形態一覧_自動計算用'!I26="b",'勤務形態一覧_自動計算用'!I26="c",'勤務形態一覧_自動計算用'!I26="d",'勤務形態一覧_自動計算用'!I26="e",'勤務形態一覧_自動計算用'!I26="f",'勤務形態一覧_自動計算用'!I26="g",'勤務形態一覧_自動計算用'!I26="h",'勤務形態一覧_自動計算用'!I26="I",'勤務形態一覧_自動計算用'!I26="y"),VLOOKUP('勤務形態一覧_自動計算用'!I26,'事前入力シート'!$C$22:$D$31,2),'勤務形態一覧_自動計算用'!I26*60)</f>
        <v>0</v>
      </c>
      <c r="J26" s="28">
        <f>IF(OR('勤務形態一覧_自動計算用'!J26="a",'勤務形態一覧_自動計算用'!J26="b",'勤務形態一覧_自動計算用'!J26="c",'勤務形態一覧_自動計算用'!J26="d",'勤務形態一覧_自動計算用'!J26="e",'勤務形態一覧_自動計算用'!J26="f",'勤務形態一覧_自動計算用'!J26="g",'勤務形態一覧_自動計算用'!J26="h",'勤務形態一覧_自動計算用'!J26="I",'勤務形態一覧_自動計算用'!J26="y"),VLOOKUP('勤務形態一覧_自動計算用'!J26,'事前入力シート'!$C$22:$D$31,2),'勤務形態一覧_自動計算用'!J26*60)</f>
        <v>0</v>
      </c>
      <c r="K26" s="28">
        <f>IF(OR('勤務形態一覧_自動計算用'!K26="a",'勤務形態一覧_自動計算用'!K26="b",'勤務形態一覧_自動計算用'!K26="c",'勤務形態一覧_自動計算用'!K26="d",'勤務形態一覧_自動計算用'!K26="e",'勤務形態一覧_自動計算用'!K26="f",'勤務形態一覧_自動計算用'!K26="g",'勤務形態一覧_自動計算用'!K26="h",'勤務形態一覧_自動計算用'!K26="I",'勤務形態一覧_自動計算用'!K26="y"),VLOOKUP('勤務形態一覧_自動計算用'!K26,'事前入力シート'!$C$22:$D$31,2),'勤務形態一覧_自動計算用'!K26*60)</f>
        <v>0</v>
      </c>
      <c r="L26" s="28">
        <f>IF(OR('勤務形態一覧_自動計算用'!L26="a",'勤務形態一覧_自動計算用'!L26="b",'勤務形態一覧_自動計算用'!L26="c",'勤務形態一覧_自動計算用'!L26="d",'勤務形態一覧_自動計算用'!L26="e",'勤務形態一覧_自動計算用'!L26="f",'勤務形態一覧_自動計算用'!L26="g",'勤務形態一覧_自動計算用'!L26="h",'勤務形態一覧_自動計算用'!L26="I",'勤務形態一覧_自動計算用'!L26="y"),VLOOKUP('勤務形態一覧_自動計算用'!L26,'事前入力シート'!$C$22:$D$31,2),'勤務形態一覧_自動計算用'!L26*60)</f>
        <v>0</v>
      </c>
      <c r="M26" s="28">
        <f>IF(OR('勤務形態一覧_自動計算用'!M26="a",'勤務形態一覧_自動計算用'!M26="b",'勤務形態一覧_自動計算用'!M26="c",'勤務形態一覧_自動計算用'!M26="d",'勤務形態一覧_自動計算用'!M26="e",'勤務形態一覧_自動計算用'!M26="f",'勤務形態一覧_自動計算用'!M26="g",'勤務形態一覧_自動計算用'!M26="h",'勤務形態一覧_自動計算用'!M26="I",'勤務形態一覧_自動計算用'!M26="y"),VLOOKUP('勤務形態一覧_自動計算用'!M26,'事前入力シート'!$C$22:$D$31,2),'勤務形態一覧_自動計算用'!M26*60)</f>
        <v>0</v>
      </c>
      <c r="N26" s="28">
        <f>IF(OR('勤務形態一覧_自動計算用'!N26="a",'勤務形態一覧_自動計算用'!N26="b",'勤務形態一覧_自動計算用'!N26="c",'勤務形態一覧_自動計算用'!N26="d",'勤務形態一覧_自動計算用'!N26="e",'勤務形態一覧_自動計算用'!N26="f",'勤務形態一覧_自動計算用'!N26="g",'勤務形態一覧_自動計算用'!N26="h",'勤務形態一覧_自動計算用'!N26="I",'勤務形態一覧_自動計算用'!N26="y"),VLOOKUP('勤務形態一覧_自動計算用'!N26,'事前入力シート'!$C$22:$D$31,2),'勤務形態一覧_自動計算用'!N26*60)</f>
        <v>0</v>
      </c>
      <c r="O26" s="28">
        <f>IF(OR('勤務形態一覧_自動計算用'!O26="a",'勤務形態一覧_自動計算用'!O26="b",'勤務形態一覧_自動計算用'!O26="c",'勤務形態一覧_自動計算用'!O26="d",'勤務形態一覧_自動計算用'!O26="e",'勤務形態一覧_自動計算用'!O26="f",'勤務形態一覧_自動計算用'!O26="g",'勤務形態一覧_自動計算用'!O26="h",'勤務形態一覧_自動計算用'!O26="I",'勤務形態一覧_自動計算用'!O26="y"),VLOOKUP('勤務形態一覧_自動計算用'!O26,'事前入力シート'!$C$22:$D$31,2),'勤務形態一覧_自動計算用'!O26*60)</f>
        <v>0</v>
      </c>
      <c r="P26" s="28">
        <f>IF(OR('勤務形態一覧_自動計算用'!P26="a",'勤務形態一覧_自動計算用'!P26="b",'勤務形態一覧_自動計算用'!P26="c",'勤務形態一覧_自動計算用'!P26="d",'勤務形態一覧_自動計算用'!P26="e",'勤務形態一覧_自動計算用'!P26="f",'勤務形態一覧_自動計算用'!P26="g",'勤務形態一覧_自動計算用'!P26="h",'勤務形態一覧_自動計算用'!P26="I",'勤務形態一覧_自動計算用'!P26="y"),VLOOKUP('勤務形態一覧_自動計算用'!P26,'事前入力シート'!$C$22:$D$31,2),'勤務形態一覧_自動計算用'!P26*60)</f>
        <v>0</v>
      </c>
      <c r="Q26" s="28">
        <f>IF(OR('勤務形態一覧_自動計算用'!Q26="a",'勤務形態一覧_自動計算用'!Q26="b",'勤務形態一覧_自動計算用'!Q26="c",'勤務形態一覧_自動計算用'!Q26="d",'勤務形態一覧_自動計算用'!Q26="e",'勤務形態一覧_自動計算用'!Q26="f",'勤務形態一覧_自動計算用'!Q26="g",'勤務形態一覧_自動計算用'!Q26="h",'勤務形態一覧_自動計算用'!Q26="I",'勤務形態一覧_自動計算用'!Q26="y"),VLOOKUP('勤務形態一覧_自動計算用'!Q26,'事前入力シート'!$C$22:$D$31,2),'勤務形態一覧_自動計算用'!Q26*60)</f>
        <v>0</v>
      </c>
      <c r="R26" s="28">
        <f>IF(OR('勤務形態一覧_自動計算用'!R26="a",'勤務形態一覧_自動計算用'!R26="b",'勤務形態一覧_自動計算用'!R26="c",'勤務形態一覧_自動計算用'!R26="d",'勤務形態一覧_自動計算用'!R26="e",'勤務形態一覧_自動計算用'!R26="f",'勤務形態一覧_自動計算用'!R26="g",'勤務形態一覧_自動計算用'!R26="h",'勤務形態一覧_自動計算用'!R26="I",'勤務形態一覧_自動計算用'!R26="y"),VLOOKUP('勤務形態一覧_自動計算用'!R26,'事前入力シート'!$C$22:$D$31,2),'勤務形態一覧_自動計算用'!R26*60)</f>
        <v>0</v>
      </c>
      <c r="S26" s="28">
        <f>IF(OR('勤務形態一覧_自動計算用'!S26="a",'勤務形態一覧_自動計算用'!S26="b",'勤務形態一覧_自動計算用'!S26="c",'勤務形態一覧_自動計算用'!S26="d",'勤務形態一覧_自動計算用'!S26="e",'勤務形態一覧_自動計算用'!S26="f",'勤務形態一覧_自動計算用'!S26="g",'勤務形態一覧_自動計算用'!S26="h",'勤務形態一覧_自動計算用'!S26="I",'勤務形態一覧_自動計算用'!S26="y"),VLOOKUP('勤務形態一覧_自動計算用'!S26,'事前入力シート'!$C$22:$D$31,2),'勤務形態一覧_自動計算用'!S26*60)</f>
        <v>0</v>
      </c>
      <c r="T26" s="28">
        <f>IF(OR('勤務形態一覧_自動計算用'!T26="a",'勤務形態一覧_自動計算用'!T26="b",'勤務形態一覧_自動計算用'!T26="c",'勤務形態一覧_自動計算用'!T26="d",'勤務形態一覧_自動計算用'!T26="e",'勤務形態一覧_自動計算用'!T26="f",'勤務形態一覧_自動計算用'!T26="g",'勤務形態一覧_自動計算用'!T26="h",'勤務形態一覧_自動計算用'!T26="I",'勤務形態一覧_自動計算用'!T26="y"),VLOOKUP('勤務形態一覧_自動計算用'!T26,'事前入力シート'!$C$22:$D$31,2),'勤務形態一覧_自動計算用'!T26*60)</f>
        <v>0</v>
      </c>
      <c r="U26" s="28">
        <f>IF(OR('勤務形態一覧_自動計算用'!U26="a",'勤務形態一覧_自動計算用'!U26="b",'勤務形態一覧_自動計算用'!U26="c",'勤務形態一覧_自動計算用'!U26="d",'勤務形態一覧_自動計算用'!U26="e",'勤務形態一覧_自動計算用'!U26="f",'勤務形態一覧_自動計算用'!U26="g",'勤務形態一覧_自動計算用'!U26="h",'勤務形態一覧_自動計算用'!U26="I",'勤務形態一覧_自動計算用'!U26="y"),VLOOKUP('勤務形態一覧_自動計算用'!U26,'事前入力シート'!$C$22:$D$31,2),'勤務形態一覧_自動計算用'!U26*60)</f>
        <v>0</v>
      </c>
      <c r="V26" s="28">
        <f>IF(OR('勤務形態一覧_自動計算用'!V26="a",'勤務形態一覧_自動計算用'!V26="b",'勤務形態一覧_自動計算用'!V26="c",'勤務形態一覧_自動計算用'!V26="d",'勤務形態一覧_自動計算用'!V26="e",'勤務形態一覧_自動計算用'!V26="f",'勤務形態一覧_自動計算用'!V26="g",'勤務形態一覧_自動計算用'!V26="h",'勤務形態一覧_自動計算用'!V26="I",'勤務形態一覧_自動計算用'!V26="y"),VLOOKUP('勤務形態一覧_自動計算用'!V26,'事前入力シート'!$C$22:$D$31,2),'勤務形態一覧_自動計算用'!V26*60)</f>
        <v>0</v>
      </c>
      <c r="W26" s="28">
        <f>IF(OR('勤務形態一覧_自動計算用'!W26="a",'勤務形態一覧_自動計算用'!W26="b",'勤務形態一覧_自動計算用'!W26="c",'勤務形態一覧_自動計算用'!W26="d",'勤務形態一覧_自動計算用'!W26="e",'勤務形態一覧_自動計算用'!W26="f",'勤務形態一覧_自動計算用'!W26="g",'勤務形態一覧_自動計算用'!W26="h",'勤務形態一覧_自動計算用'!W26="I",'勤務形態一覧_自動計算用'!W26="y"),VLOOKUP('勤務形態一覧_自動計算用'!W26,'事前入力シート'!$C$22:$D$31,2),'勤務形態一覧_自動計算用'!W26*60)</f>
        <v>0</v>
      </c>
      <c r="X26" s="28">
        <f>IF(OR('勤務形態一覧_自動計算用'!X26="a",'勤務形態一覧_自動計算用'!X26="b",'勤務形態一覧_自動計算用'!X26="c",'勤務形態一覧_自動計算用'!X26="d",'勤務形態一覧_自動計算用'!X26="e",'勤務形態一覧_自動計算用'!X26="f",'勤務形態一覧_自動計算用'!X26="g",'勤務形態一覧_自動計算用'!X26="h",'勤務形態一覧_自動計算用'!X26="I",'勤務形態一覧_自動計算用'!X26="y"),VLOOKUP('勤務形態一覧_自動計算用'!X26,'事前入力シート'!$C$22:$D$31,2),'勤務形態一覧_自動計算用'!X26*60)</f>
        <v>0</v>
      </c>
      <c r="Y26" s="28">
        <f>IF(OR('勤務形態一覧_自動計算用'!Y26="a",'勤務形態一覧_自動計算用'!Y26="b",'勤務形態一覧_自動計算用'!Y26="c",'勤務形態一覧_自動計算用'!Y26="d",'勤務形態一覧_自動計算用'!Y26="e",'勤務形態一覧_自動計算用'!Y26="f",'勤務形態一覧_自動計算用'!Y26="g",'勤務形態一覧_自動計算用'!Y26="h",'勤務形態一覧_自動計算用'!Y26="I",'勤務形態一覧_自動計算用'!Y26="y"),VLOOKUP('勤務形態一覧_自動計算用'!Y26,'事前入力シート'!$C$22:$D$31,2),'勤務形態一覧_自動計算用'!Y26*60)</f>
        <v>0</v>
      </c>
      <c r="Z26" s="28">
        <f>IF(OR('勤務形態一覧_自動計算用'!Z26="a",'勤務形態一覧_自動計算用'!Z26="b",'勤務形態一覧_自動計算用'!Z26="c",'勤務形態一覧_自動計算用'!Z26="d",'勤務形態一覧_自動計算用'!Z26="e",'勤務形態一覧_自動計算用'!Z26="f",'勤務形態一覧_自動計算用'!Z26="g",'勤務形態一覧_自動計算用'!Z26="h",'勤務形態一覧_自動計算用'!Z26="I",'勤務形態一覧_自動計算用'!Z26="y"),VLOOKUP('勤務形態一覧_自動計算用'!Z26,'事前入力シート'!$C$22:$D$31,2),'勤務形態一覧_自動計算用'!Z26*60)</f>
        <v>0</v>
      </c>
      <c r="AA26" s="28">
        <f>IF(OR('勤務形態一覧_自動計算用'!AA26="a",'勤務形態一覧_自動計算用'!AA26="b",'勤務形態一覧_自動計算用'!AA26="c",'勤務形態一覧_自動計算用'!AA26="d",'勤務形態一覧_自動計算用'!AA26="e",'勤務形態一覧_自動計算用'!AA26="f",'勤務形態一覧_自動計算用'!AA26="g",'勤務形態一覧_自動計算用'!AA26="h",'勤務形態一覧_自動計算用'!AA26="I",'勤務形態一覧_自動計算用'!AA26="y"),VLOOKUP('勤務形態一覧_自動計算用'!AA26,'事前入力シート'!$C$22:$D$31,2),'勤務形態一覧_自動計算用'!AA26*60)</f>
        <v>0</v>
      </c>
      <c r="AB26" s="28">
        <f>IF(OR('勤務形態一覧_自動計算用'!AB26="a",'勤務形態一覧_自動計算用'!AB26="b",'勤務形態一覧_自動計算用'!AB26="c",'勤務形態一覧_自動計算用'!AB26="d",'勤務形態一覧_自動計算用'!AB26="e",'勤務形態一覧_自動計算用'!AB26="f",'勤務形態一覧_自動計算用'!AB26="g",'勤務形態一覧_自動計算用'!AB26="h",'勤務形態一覧_自動計算用'!AB26="I",'勤務形態一覧_自動計算用'!AB26="y"),VLOOKUP('勤務形態一覧_自動計算用'!AB26,'事前入力シート'!$C$22:$D$31,2),'勤務形態一覧_自動計算用'!AB26*60)</f>
        <v>0</v>
      </c>
      <c r="AC26" s="28">
        <f>IF(OR('勤務形態一覧_自動計算用'!AC26="a",'勤務形態一覧_自動計算用'!AC26="b",'勤務形態一覧_自動計算用'!AC26="c",'勤務形態一覧_自動計算用'!AC26="d",'勤務形態一覧_自動計算用'!AC26="e",'勤務形態一覧_自動計算用'!AC26="f",'勤務形態一覧_自動計算用'!AC26="g",'勤務形態一覧_自動計算用'!AC26="h",'勤務形態一覧_自動計算用'!AC26="I",'勤務形態一覧_自動計算用'!AC26="y"),VLOOKUP('勤務形態一覧_自動計算用'!AC26,'事前入力シート'!$C$22:$D$31,2),'勤務形態一覧_自動計算用'!AC26*60)</f>
        <v>0</v>
      </c>
      <c r="AD26" s="28">
        <f>IF(OR('勤務形態一覧_自動計算用'!AD26="a",'勤務形態一覧_自動計算用'!AD26="b",'勤務形態一覧_自動計算用'!AD26="c",'勤務形態一覧_自動計算用'!AD26="d",'勤務形態一覧_自動計算用'!AD26="e",'勤務形態一覧_自動計算用'!AD26="f",'勤務形態一覧_自動計算用'!AD26="g",'勤務形態一覧_自動計算用'!AD26="h",'勤務形態一覧_自動計算用'!AD26="I",'勤務形態一覧_自動計算用'!AD26="y"),VLOOKUP('勤務形態一覧_自動計算用'!AD26,'事前入力シート'!$C$22:$D$31,2),'勤務形態一覧_自動計算用'!AD26*60)</f>
        <v>0</v>
      </c>
      <c r="AE26" s="28">
        <f>IF(OR('勤務形態一覧_自動計算用'!AE26="a",'勤務形態一覧_自動計算用'!AE26="b",'勤務形態一覧_自動計算用'!AE26="c",'勤務形態一覧_自動計算用'!AE26="d",'勤務形態一覧_自動計算用'!AE26="e",'勤務形態一覧_自動計算用'!AE26="f",'勤務形態一覧_自動計算用'!AE26="g",'勤務形態一覧_自動計算用'!AE26="h",'勤務形態一覧_自動計算用'!AE26="I",'勤務形態一覧_自動計算用'!AE26="y"),VLOOKUP('勤務形態一覧_自動計算用'!AE26,'事前入力シート'!$C$22:$D$31,2),'勤務形態一覧_自動計算用'!AE26*60)</f>
        <v>0</v>
      </c>
      <c r="AF26" s="29">
        <f>IF(OR('勤務形態一覧_自動計算用'!AF26="a",'勤務形態一覧_自動計算用'!AF26="b",'勤務形態一覧_自動計算用'!AF26="c",'勤務形態一覧_自動計算用'!AF26="d",'勤務形態一覧_自動計算用'!AF26="e",'勤務形態一覧_自動計算用'!AF26="f",'勤務形態一覧_自動計算用'!AF26="g",'勤務形態一覧_自動計算用'!AF26="h",'勤務形態一覧_自動計算用'!AF26="I",'勤務形態一覧_自動計算用'!AF26="y"),VLOOKUP('勤務形態一覧_自動計算用'!AF26,'事前入力シート'!$C$22:$D$31,2),'勤務形態一覧_自動計算用'!AF26*60)</f>
        <v>0</v>
      </c>
      <c r="AG26" s="39">
        <f t="shared" si="0"/>
        <v>0</v>
      </c>
      <c r="AH26" s="40">
        <f t="shared" si="1"/>
        <v>0</v>
      </c>
      <c r="AI26" s="40" t="e">
        <f t="shared" si="2"/>
        <v>#DIV/0!</v>
      </c>
    </row>
    <row r="27" spans="1:35" ht="18" customHeight="1">
      <c r="A27" s="23"/>
      <c r="B27" s="24"/>
      <c r="C27" s="150"/>
      <c r="D27" s="150"/>
      <c r="E27" s="28">
        <f>IF(OR('勤務形態一覧_自動計算用'!E27="a",'勤務形態一覧_自動計算用'!E27="b",'勤務形態一覧_自動計算用'!E27="c",'勤務形態一覧_自動計算用'!E27="d",'勤務形態一覧_自動計算用'!E27="e",'勤務形態一覧_自動計算用'!E27="f",'勤務形態一覧_自動計算用'!E27="g",'勤務形態一覧_自動計算用'!E27="h",'勤務形態一覧_自動計算用'!E27="I",'勤務形態一覧_自動計算用'!E27="y"),VLOOKUP('勤務形態一覧_自動計算用'!E27,'事前入力シート'!$C$22:$D$31,2),'勤務形態一覧_自動計算用'!E27*60)</f>
        <v>0</v>
      </c>
      <c r="F27" s="28">
        <f>IF(OR('勤務形態一覧_自動計算用'!F27="a",'勤務形態一覧_自動計算用'!F27="b",'勤務形態一覧_自動計算用'!F27="c",'勤務形態一覧_自動計算用'!F27="d",'勤務形態一覧_自動計算用'!F27="e",'勤務形態一覧_自動計算用'!F27="f",'勤務形態一覧_自動計算用'!F27="g",'勤務形態一覧_自動計算用'!F27="h",'勤務形態一覧_自動計算用'!F27="I",'勤務形態一覧_自動計算用'!F27="y"),VLOOKUP('勤務形態一覧_自動計算用'!F27,'事前入力シート'!$C$22:$D$31,2),'勤務形態一覧_自動計算用'!F27*60)</f>
        <v>0</v>
      </c>
      <c r="G27" s="28">
        <f>IF(OR('勤務形態一覧_自動計算用'!G27="a",'勤務形態一覧_自動計算用'!G27="b",'勤務形態一覧_自動計算用'!G27="c",'勤務形態一覧_自動計算用'!G27="d",'勤務形態一覧_自動計算用'!G27="e",'勤務形態一覧_自動計算用'!G27="f",'勤務形態一覧_自動計算用'!G27="g",'勤務形態一覧_自動計算用'!G27="h",'勤務形態一覧_自動計算用'!G27="I",'勤務形態一覧_自動計算用'!G27="y"),VLOOKUP('勤務形態一覧_自動計算用'!G27,'事前入力シート'!$C$22:$D$31,2),'勤務形態一覧_自動計算用'!G27*60)</f>
        <v>0</v>
      </c>
      <c r="H27" s="28">
        <f>IF(OR('勤務形態一覧_自動計算用'!H27="a",'勤務形態一覧_自動計算用'!H27="b",'勤務形態一覧_自動計算用'!H27="c",'勤務形態一覧_自動計算用'!H27="d",'勤務形態一覧_自動計算用'!H27="e",'勤務形態一覧_自動計算用'!H27="f",'勤務形態一覧_自動計算用'!H27="g",'勤務形態一覧_自動計算用'!H27="h",'勤務形態一覧_自動計算用'!H27="I",'勤務形態一覧_自動計算用'!H27="y"),VLOOKUP('勤務形態一覧_自動計算用'!H27,'事前入力シート'!$C$22:$D$31,2),'勤務形態一覧_自動計算用'!H27*60)</f>
        <v>0</v>
      </c>
      <c r="I27" s="28">
        <f>IF(OR('勤務形態一覧_自動計算用'!I27="a",'勤務形態一覧_自動計算用'!I27="b",'勤務形態一覧_自動計算用'!I27="c",'勤務形態一覧_自動計算用'!I27="d",'勤務形態一覧_自動計算用'!I27="e",'勤務形態一覧_自動計算用'!I27="f",'勤務形態一覧_自動計算用'!I27="g",'勤務形態一覧_自動計算用'!I27="h",'勤務形態一覧_自動計算用'!I27="I",'勤務形態一覧_自動計算用'!I27="y"),VLOOKUP('勤務形態一覧_自動計算用'!I27,'事前入力シート'!$C$22:$D$31,2),'勤務形態一覧_自動計算用'!I27*60)</f>
        <v>0</v>
      </c>
      <c r="J27" s="28">
        <f>IF(OR('勤務形態一覧_自動計算用'!J27="a",'勤務形態一覧_自動計算用'!J27="b",'勤務形態一覧_自動計算用'!J27="c",'勤務形態一覧_自動計算用'!J27="d",'勤務形態一覧_自動計算用'!J27="e",'勤務形態一覧_自動計算用'!J27="f",'勤務形態一覧_自動計算用'!J27="g",'勤務形態一覧_自動計算用'!J27="h",'勤務形態一覧_自動計算用'!J27="I",'勤務形態一覧_自動計算用'!J27="y"),VLOOKUP('勤務形態一覧_自動計算用'!J27,'事前入力シート'!$C$22:$D$31,2),'勤務形態一覧_自動計算用'!J27*60)</f>
        <v>0</v>
      </c>
      <c r="K27" s="28">
        <f>IF(OR('勤務形態一覧_自動計算用'!K27="a",'勤務形態一覧_自動計算用'!K27="b",'勤務形態一覧_自動計算用'!K27="c",'勤務形態一覧_自動計算用'!K27="d",'勤務形態一覧_自動計算用'!K27="e",'勤務形態一覧_自動計算用'!K27="f",'勤務形態一覧_自動計算用'!K27="g",'勤務形態一覧_自動計算用'!K27="h",'勤務形態一覧_自動計算用'!K27="I",'勤務形態一覧_自動計算用'!K27="y"),VLOOKUP('勤務形態一覧_自動計算用'!K27,'事前入力シート'!$C$22:$D$31,2),'勤務形態一覧_自動計算用'!K27*60)</f>
        <v>0</v>
      </c>
      <c r="L27" s="28">
        <f>IF(OR('勤務形態一覧_自動計算用'!L27="a",'勤務形態一覧_自動計算用'!L27="b",'勤務形態一覧_自動計算用'!L27="c",'勤務形態一覧_自動計算用'!L27="d",'勤務形態一覧_自動計算用'!L27="e",'勤務形態一覧_自動計算用'!L27="f",'勤務形態一覧_自動計算用'!L27="g",'勤務形態一覧_自動計算用'!L27="h",'勤務形態一覧_自動計算用'!L27="I",'勤務形態一覧_自動計算用'!L27="y"),VLOOKUP('勤務形態一覧_自動計算用'!L27,'事前入力シート'!$C$22:$D$31,2),'勤務形態一覧_自動計算用'!L27*60)</f>
        <v>0</v>
      </c>
      <c r="M27" s="28">
        <f>IF(OR('勤務形態一覧_自動計算用'!M27="a",'勤務形態一覧_自動計算用'!M27="b",'勤務形態一覧_自動計算用'!M27="c",'勤務形態一覧_自動計算用'!M27="d",'勤務形態一覧_自動計算用'!M27="e",'勤務形態一覧_自動計算用'!M27="f",'勤務形態一覧_自動計算用'!M27="g",'勤務形態一覧_自動計算用'!M27="h",'勤務形態一覧_自動計算用'!M27="I",'勤務形態一覧_自動計算用'!M27="y"),VLOOKUP('勤務形態一覧_自動計算用'!M27,'事前入力シート'!$C$22:$D$31,2),'勤務形態一覧_自動計算用'!M27*60)</f>
        <v>0</v>
      </c>
      <c r="N27" s="28">
        <f>IF(OR('勤務形態一覧_自動計算用'!N27="a",'勤務形態一覧_自動計算用'!N27="b",'勤務形態一覧_自動計算用'!N27="c",'勤務形態一覧_自動計算用'!N27="d",'勤務形態一覧_自動計算用'!N27="e",'勤務形態一覧_自動計算用'!N27="f",'勤務形態一覧_自動計算用'!N27="g",'勤務形態一覧_自動計算用'!N27="h",'勤務形態一覧_自動計算用'!N27="I",'勤務形態一覧_自動計算用'!N27="y"),VLOOKUP('勤務形態一覧_自動計算用'!N27,'事前入力シート'!$C$22:$D$31,2),'勤務形態一覧_自動計算用'!N27*60)</f>
        <v>0</v>
      </c>
      <c r="O27" s="28">
        <f>IF(OR('勤務形態一覧_自動計算用'!O27="a",'勤務形態一覧_自動計算用'!O27="b",'勤務形態一覧_自動計算用'!O27="c",'勤務形態一覧_自動計算用'!O27="d",'勤務形態一覧_自動計算用'!O27="e",'勤務形態一覧_自動計算用'!O27="f",'勤務形態一覧_自動計算用'!O27="g",'勤務形態一覧_自動計算用'!O27="h",'勤務形態一覧_自動計算用'!O27="I",'勤務形態一覧_自動計算用'!O27="y"),VLOOKUP('勤務形態一覧_自動計算用'!O27,'事前入力シート'!$C$22:$D$31,2),'勤務形態一覧_自動計算用'!O27*60)</f>
        <v>0</v>
      </c>
      <c r="P27" s="28">
        <f>IF(OR('勤務形態一覧_自動計算用'!P27="a",'勤務形態一覧_自動計算用'!P27="b",'勤務形態一覧_自動計算用'!P27="c",'勤務形態一覧_自動計算用'!P27="d",'勤務形態一覧_自動計算用'!P27="e",'勤務形態一覧_自動計算用'!P27="f",'勤務形態一覧_自動計算用'!P27="g",'勤務形態一覧_自動計算用'!P27="h",'勤務形態一覧_自動計算用'!P27="I",'勤務形態一覧_自動計算用'!P27="y"),VLOOKUP('勤務形態一覧_自動計算用'!P27,'事前入力シート'!$C$22:$D$31,2),'勤務形態一覧_自動計算用'!P27*60)</f>
        <v>0</v>
      </c>
      <c r="Q27" s="28">
        <f>IF(OR('勤務形態一覧_自動計算用'!Q27="a",'勤務形態一覧_自動計算用'!Q27="b",'勤務形態一覧_自動計算用'!Q27="c",'勤務形態一覧_自動計算用'!Q27="d",'勤務形態一覧_自動計算用'!Q27="e",'勤務形態一覧_自動計算用'!Q27="f",'勤務形態一覧_自動計算用'!Q27="g",'勤務形態一覧_自動計算用'!Q27="h",'勤務形態一覧_自動計算用'!Q27="I",'勤務形態一覧_自動計算用'!Q27="y"),VLOOKUP('勤務形態一覧_自動計算用'!Q27,'事前入力シート'!$C$22:$D$31,2),'勤務形態一覧_自動計算用'!Q27*60)</f>
        <v>0</v>
      </c>
      <c r="R27" s="28">
        <f>IF(OR('勤務形態一覧_自動計算用'!R27="a",'勤務形態一覧_自動計算用'!R27="b",'勤務形態一覧_自動計算用'!R27="c",'勤務形態一覧_自動計算用'!R27="d",'勤務形態一覧_自動計算用'!R27="e",'勤務形態一覧_自動計算用'!R27="f",'勤務形態一覧_自動計算用'!R27="g",'勤務形態一覧_自動計算用'!R27="h",'勤務形態一覧_自動計算用'!R27="I",'勤務形態一覧_自動計算用'!R27="y"),VLOOKUP('勤務形態一覧_自動計算用'!R27,'事前入力シート'!$C$22:$D$31,2),'勤務形態一覧_自動計算用'!R27*60)</f>
        <v>0</v>
      </c>
      <c r="S27" s="28">
        <f>IF(OR('勤務形態一覧_自動計算用'!S27="a",'勤務形態一覧_自動計算用'!S27="b",'勤務形態一覧_自動計算用'!S27="c",'勤務形態一覧_自動計算用'!S27="d",'勤務形態一覧_自動計算用'!S27="e",'勤務形態一覧_自動計算用'!S27="f",'勤務形態一覧_自動計算用'!S27="g",'勤務形態一覧_自動計算用'!S27="h",'勤務形態一覧_自動計算用'!S27="I",'勤務形態一覧_自動計算用'!S27="y"),VLOOKUP('勤務形態一覧_自動計算用'!S27,'事前入力シート'!$C$22:$D$31,2),'勤務形態一覧_自動計算用'!S27*60)</f>
        <v>0</v>
      </c>
      <c r="T27" s="28">
        <f>IF(OR('勤務形態一覧_自動計算用'!T27="a",'勤務形態一覧_自動計算用'!T27="b",'勤務形態一覧_自動計算用'!T27="c",'勤務形態一覧_自動計算用'!T27="d",'勤務形態一覧_自動計算用'!T27="e",'勤務形態一覧_自動計算用'!T27="f",'勤務形態一覧_自動計算用'!T27="g",'勤務形態一覧_自動計算用'!T27="h",'勤務形態一覧_自動計算用'!T27="I",'勤務形態一覧_自動計算用'!T27="y"),VLOOKUP('勤務形態一覧_自動計算用'!T27,'事前入力シート'!$C$22:$D$31,2),'勤務形態一覧_自動計算用'!T27*60)</f>
        <v>0</v>
      </c>
      <c r="U27" s="28">
        <f>IF(OR('勤務形態一覧_自動計算用'!U27="a",'勤務形態一覧_自動計算用'!U27="b",'勤務形態一覧_自動計算用'!U27="c",'勤務形態一覧_自動計算用'!U27="d",'勤務形態一覧_自動計算用'!U27="e",'勤務形態一覧_自動計算用'!U27="f",'勤務形態一覧_自動計算用'!U27="g",'勤務形態一覧_自動計算用'!U27="h",'勤務形態一覧_自動計算用'!U27="I",'勤務形態一覧_自動計算用'!U27="y"),VLOOKUP('勤務形態一覧_自動計算用'!U27,'事前入力シート'!$C$22:$D$31,2),'勤務形態一覧_自動計算用'!U27*60)</f>
        <v>0</v>
      </c>
      <c r="V27" s="28">
        <f>IF(OR('勤務形態一覧_自動計算用'!V27="a",'勤務形態一覧_自動計算用'!V27="b",'勤務形態一覧_自動計算用'!V27="c",'勤務形態一覧_自動計算用'!V27="d",'勤務形態一覧_自動計算用'!V27="e",'勤務形態一覧_自動計算用'!V27="f",'勤務形態一覧_自動計算用'!V27="g",'勤務形態一覧_自動計算用'!V27="h",'勤務形態一覧_自動計算用'!V27="I",'勤務形態一覧_自動計算用'!V27="y"),VLOOKUP('勤務形態一覧_自動計算用'!V27,'事前入力シート'!$C$22:$D$31,2),'勤務形態一覧_自動計算用'!V27*60)</f>
        <v>0</v>
      </c>
      <c r="W27" s="28">
        <f>IF(OR('勤務形態一覧_自動計算用'!W27="a",'勤務形態一覧_自動計算用'!W27="b",'勤務形態一覧_自動計算用'!W27="c",'勤務形態一覧_自動計算用'!W27="d",'勤務形態一覧_自動計算用'!W27="e",'勤務形態一覧_自動計算用'!W27="f",'勤務形態一覧_自動計算用'!W27="g",'勤務形態一覧_自動計算用'!W27="h",'勤務形態一覧_自動計算用'!W27="I",'勤務形態一覧_自動計算用'!W27="y"),VLOOKUP('勤務形態一覧_自動計算用'!W27,'事前入力シート'!$C$22:$D$31,2),'勤務形態一覧_自動計算用'!W27*60)</f>
        <v>0</v>
      </c>
      <c r="X27" s="28">
        <f>IF(OR('勤務形態一覧_自動計算用'!X27="a",'勤務形態一覧_自動計算用'!X27="b",'勤務形態一覧_自動計算用'!X27="c",'勤務形態一覧_自動計算用'!X27="d",'勤務形態一覧_自動計算用'!X27="e",'勤務形態一覧_自動計算用'!X27="f",'勤務形態一覧_自動計算用'!X27="g",'勤務形態一覧_自動計算用'!X27="h",'勤務形態一覧_自動計算用'!X27="I",'勤務形態一覧_自動計算用'!X27="y"),VLOOKUP('勤務形態一覧_自動計算用'!X27,'事前入力シート'!$C$22:$D$31,2),'勤務形態一覧_自動計算用'!X27*60)</f>
        <v>0</v>
      </c>
      <c r="Y27" s="28">
        <f>IF(OR('勤務形態一覧_自動計算用'!Y27="a",'勤務形態一覧_自動計算用'!Y27="b",'勤務形態一覧_自動計算用'!Y27="c",'勤務形態一覧_自動計算用'!Y27="d",'勤務形態一覧_自動計算用'!Y27="e",'勤務形態一覧_自動計算用'!Y27="f",'勤務形態一覧_自動計算用'!Y27="g",'勤務形態一覧_自動計算用'!Y27="h",'勤務形態一覧_自動計算用'!Y27="I",'勤務形態一覧_自動計算用'!Y27="y"),VLOOKUP('勤務形態一覧_自動計算用'!Y27,'事前入力シート'!$C$22:$D$31,2),'勤務形態一覧_自動計算用'!Y27*60)</f>
        <v>0</v>
      </c>
      <c r="Z27" s="28">
        <f>IF(OR('勤務形態一覧_自動計算用'!Z27="a",'勤務形態一覧_自動計算用'!Z27="b",'勤務形態一覧_自動計算用'!Z27="c",'勤務形態一覧_自動計算用'!Z27="d",'勤務形態一覧_自動計算用'!Z27="e",'勤務形態一覧_自動計算用'!Z27="f",'勤務形態一覧_自動計算用'!Z27="g",'勤務形態一覧_自動計算用'!Z27="h",'勤務形態一覧_自動計算用'!Z27="I",'勤務形態一覧_自動計算用'!Z27="y"),VLOOKUP('勤務形態一覧_自動計算用'!Z27,'事前入力シート'!$C$22:$D$31,2),'勤務形態一覧_自動計算用'!Z27*60)</f>
        <v>0</v>
      </c>
      <c r="AA27" s="28">
        <f>IF(OR('勤務形態一覧_自動計算用'!AA27="a",'勤務形態一覧_自動計算用'!AA27="b",'勤務形態一覧_自動計算用'!AA27="c",'勤務形態一覧_自動計算用'!AA27="d",'勤務形態一覧_自動計算用'!AA27="e",'勤務形態一覧_自動計算用'!AA27="f",'勤務形態一覧_自動計算用'!AA27="g",'勤務形態一覧_自動計算用'!AA27="h",'勤務形態一覧_自動計算用'!AA27="I",'勤務形態一覧_自動計算用'!AA27="y"),VLOOKUP('勤務形態一覧_自動計算用'!AA27,'事前入力シート'!$C$22:$D$31,2),'勤務形態一覧_自動計算用'!AA27*60)</f>
        <v>0</v>
      </c>
      <c r="AB27" s="28">
        <f>IF(OR('勤務形態一覧_自動計算用'!AB27="a",'勤務形態一覧_自動計算用'!AB27="b",'勤務形態一覧_自動計算用'!AB27="c",'勤務形態一覧_自動計算用'!AB27="d",'勤務形態一覧_自動計算用'!AB27="e",'勤務形態一覧_自動計算用'!AB27="f",'勤務形態一覧_自動計算用'!AB27="g",'勤務形態一覧_自動計算用'!AB27="h",'勤務形態一覧_自動計算用'!AB27="I",'勤務形態一覧_自動計算用'!AB27="y"),VLOOKUP('勤務形態一覧_自動計算用'!AB27,'事前入力シート'!$C$22:$D$31,2),'勤務形態一覧_自動計算用'!AB27*60)</f>
        <v>0</v>
      </c>
      <c r="AC27" s="28">
        <f>IF(OR('勤務形態一覧_自動計算用'!AC27="a",'勤務形態一覧_自動計算用'!AC27="b",'勤務形態一覧_自動計算用'!AC27="c",'勤務形態一覧_自動計算用'!AC27="d",'勤務形態一覧_自動計算用'!AC27="e",'勤務形態一覧_自動計算用'!AC27="f",'勤務形態一覧_自動計算用'!AC27="g",'勤務形態一覧_自動計算用'!AC27="h",'勤務形態一覧_自動計算用'!AC27="I",'勤務形態一覧_自動計算用'!AC27="y"),VLOOKUP('勤務形態一覧_自動計算用'!AC27,'事前入力シート'!$C$22:$D$31,2),'勤務形態一覧_自動計算用'!AC27*60)</f>
        <v>0</v>
      </c>
      <c r="AD27" s="28">
        <f>IF(OR('勤務形態一覧_自動計算用'!AD27="a",'勤務形態一覧_自動計算用'!AD27="b",'勤務形態一覧_自動計算用'!AD27="c",'勤務形態一覧_自動計算用'!AD27="d",'勤務形態一覧_自動計算用'!AD27="e",'勤務形態一覧_自動計算用'!AD27="f",'勤務形態一覧_自動計算用'!AD27="g",'勤務形態一覧_自動計算用'!AD27="h",'勤務形態一覧_自動計算用'!AD27="I",'勤務形態一覧_自動計算用'!AD27="y"),VLOOKUP('勤務形態一覧_自動計算用'!AD27,'事前入力シート'!$C$22:$D$31,2),'勤務形態一覧_自動計算用'!AD27*60)</f>
        <v>0</v>
      </c>
      <c r="AE27" s="28">
        <f>IF(OR('勤務形態一覧_自動計算用'!AE27="a",'勤務形態一覧_自動計算用'!AE27="b",'勤務形態一覧_自動計算用'!AE27="c",'勤務形態一覧_自動計算用'!AE27="d",'勤務形態一覧_自動計算用'!AE27="e",'勤務形態一覧_自動計算用'!AE27="f",'勤務形態一覧_自動計算用'!AE27="g",'勤務形態一覧_自動計算用'!AE27="h",'勤務形態一覧_自動計算用'!AE27="I",'勤務形態一覧_自動計算用'!AE27="y"),VLOOKUP('勤務形態一覧_自動計算用'!AE27,'事前入力シート'!$C$22:$D$31,2),'勤務形態一覧_自動計算用'!AE27*60)</f>
        <v>0</v>
      </c>
      <c r="AF27" s="29">
        <f>IF(OR('勤務形態一覧_自動計算用'!AF27="a",'勤務形態一覧_自動計算用'!AF27="b",'勤務形態一覧_自動計算用'!AF27="c",'勤務形態一覧_自動計算用'!AF27="d",'勤務形態一覧_自動計算用'!AF27="e",'勤務形態一覧_自動計算用'!AF27="f",'勤務形態一覧_自動計算用'!AF27="g",'勤務形態一覧_自動計算用'!AF27="h",'勤務形態一覧_自動計算用'!AF27="I",'勤務形態一覧_自動計算用'!AF27="y"),VLOOKUP('勤務形態一覧_自動計算用'!AF27,'事前入力シート'!$C$22:$D$31,2),'勤務形態一覧_自動計算用'!AF27*60)</f>
        <v>0</v>
      </c>
      <c r="AG27" s="39">
        <f t="shared" si="0"/>
        <v>0</v>
      </c>
      <c r="AH27" s="40">
        <f t="shared" si="1"/>
        <v>0</v>
      </c>
      <c r="AI27" s="40" t="e">
        <f t="shared" si="2"/>
        <v>#DIV/0!</v>
      </c>
    </row>
    <row r="28" spans="1:35" ht="18" customHeight="1" thickBot="1">
      <c r="A28" s="25"/>
      <c r="B28" s="26"/>
      <c r="C28" s="153"/>
      <c r="D28" s="153"/>
      <c r="E28" s="30">
        <f>IF(OR('勤務形態一覧_自動計算用'!E28="a",'勤務形態一覧_自動計算用'!E28="b",'勤務形態一覧_自動計算用'!E28="c",'勤務形態一覧_自動計算用'!E28="d",'勤務形態一覧_自動計算用'!E28="e",'勤務形態一覧_自動計算用'!E28="f",'勤務形態一覧_自動計算用'!E28="g",'勤務形態一覧_自動計算用'!E28="h",'勤務形態一覧_自動計算用'!E28="I",'勤務形態一覧_自動計算用'!E28="y"),VLOOKUP('勤務形態一覧_自動計算用'!E28,'事前入力シート'!$C$22:$D$31,2),'勤務形態一覧_自動計算用'!E28*60)</f>
        <v>0</v>
      </c>
      <c r="F28" s="30">
        <f>IF(OR('勤務形態一覧_自動計算用'!F28="a",'勤務形態一覧_自動計算用'!F28="b",'勤務形態一覧_自動計算用'!F28="c",'勤務形態一覧_自動計算用'!F28="d",'勤務形態一覧_自動計算用'!F28="e",'勤務形態一覧_自動計算用'!F28="f",'勤務形態一覧_自動計算用'!F28="g",'勤務形態一覧_自動計算用'!F28="h",'勤務形態一覧_自動計算用'!F28="I",'勤務形態一覧_自動計算用'!F28="y"),VLOOKUP('勤務形態一覧_自動計算用'!F28,'事前入力シート'!$C$22:$D$31,2),'勤務形態一覧_自動計算用'!F28*60)</f>
        <v>0</v>
      </c>
      <c r="G28" s="30">
        <f>IF(OR('勤務形態一覧_自動計算用'!G28="a",'勤務形態一覧_自動計算用'!G28="b",'勤務形態一覧_自動計算用'!G28="c",'勤務形態一覧_自動計算用'!G28="d",'勤務形態一覧_自動計算用'!G28="e",'勤務形態一覧_自動計算用'!G28="f",'勤務形態一覧_自動計算用'!G28="g",'勤務形態一覧_自動計算用'!G28="h",'勤務形態一覧_自動計算用'!G28="I",'勤務形態一覧_自動計算用'!G28="y"),VLOOKUP('勤務形態一覧_自動計算用'!G28,'事前入力シート'!$C$22:$D$31,2),'勤務形態一覧_自動計算用'!G28*60)</f>
        <v>0</v>
      </c>
      <c r="H28" s="30">
        <f>IF(OR('勤務形態一覧_自動計算用'!H28="a",'勤務形態一覧_自動計算用'!H28="b",'勤務形態一覧_自動計算用'!H28="c",'勤務形態一覧_自動計算用'!H28="d",'勤務形態一覧_自動計算用'!H28="e",'勤務形態一覧_自動計算用'!H28="f",'勤務形態一覧_自動計算用'!H28="g",'勤務形態一覧_自動計算用'!H28="h",'勤務形態一覧_自動計算用'!H28="I",'勤務形態一覧_自動計算用'!H28="y"),VLOOKUP('勤務形態一覧_自動計算用'!H28,'事前入力シート'!$C$22:$D$31,2),'勤務形態一覧_自動計算用'!H28*60)</f>
        <v>0</v>
      </c>
      <c r="I28" s="30">
        <f>IF(OR('勤務形態一覧_自動計算用'!I28="a",'勤務形態一覧_自動計算用'!I28="b",'勤務形態一覧_自動計算用'!I28="c",'勤務形態一覧_自動計算用'!I28="d",'勤務形態一覧_自動計算用'!I28="e",'勤務形態一覧_自動計算用'!I28="f",'勤務形態一覧_自動計算用'!I28="g",'勤務形態一覧_自動計算用'!I28="h",'勤務形態一覧_自動計算用'!I28="I",'勤務形態一覧_自動計算用'!I28="y"),VLOOKUP('勤務形態一覧_自動計算用'!I28,'事前入力シート'!$C$22:$D$31,2),'勤務形態一覧_自動計算用'!I28*60)</f>
        <v>0</v>
      </c>
      <c r="J28" s="30">
        <f>IF(OR('勤務形態一覧_自動計算用'!J28="a",'勤務形態一覧_自動計算用'!J28="b",'勤務形態一覧_自動計算用'!J28="c",'勤務形態一覧_自動計算用'!J28="d",'勤務形態一覧_自動計算用'!J28="e",'勤務形態一覧_自動計算用'!J28="f",'勤務形態一覧_自動計算用'!J28="g",'勤務形態一覧_自動計算用'!J28="h",'勤務形態一覧_自動計算用'!J28="I",'勤務形態一覧_自動計算用'!J28="y"),VLOOKUP('勤務形態一覧_自動計算用'!J28,'事前入力シート'!$C$22:$D$31,2),'勤務形態一覧_自動計算用'!J28*60)</f>
        <v>0</v>
      </c>
      <c r="K28" s="30">
        <f>IF(OR('勤務形態一覧_自動計算用'!K28="a",'勤務形態一覧_自動計算用'!K28="b",'勤務形態一覧_自動計算用'!K28="c",'勤務形態一覧_自動計算用'!K28="d",'勤務形態一覧_自動計算用'!K28="e",'勤務形態一覧_自動計算用'!K28="f",'勤務形態一覧_自動計算用'!K28="g",'勤務形態一覧_自動計算用'!K28="h",'勤務形態一覧_自動計算用'!K28="I",'勤務形態一覧_自動計算用'!K28="y"),VLOOKUP('勤務形態一覧_自動計算用'!K28,'事前入力シート'!$C$22:$D$31,2),'勤務形態一覧_自動計算用'!K28*60)</f>
        <v>0</v>
      </c>
      <c r="L28" s="30">
        <f>IF(OR('勤務形態一覧_自動計算用'!L28="a",'勤務形態一覧_自動計算用'!L28="b",'勤務形態一覧_自動計算用'!L28="c",'勤務形態一覧_自動計算用'!L28="d",'勤務形態一覧_自動計算用'!L28="e",'勤務形態一覧_自動計算用'!L28="f",'勤務形態一覧_自動計算用'!L28="g",'勤務形態一覧_自動計算用'!L28="h",'勤務形態一覧_自動計算用'!L28="I",'勤務形態一覧_自動計算用'!L28="y"),VLOOKUP('勤務形態一覧_自動計算用'!L28,'事前入力シート'!$C$22:$D$31,2),'勤務形態一覧_自動計算用'!L28*60)</f>
        <v>0</v>
      </c>
      <c r="M28" s="30">
        <f>IF(OR('勤務形態一覧_自動計算用'!M28="a",'勤務形態一覧_自動計算用'!M28="b",'勤務形態一覧_自動計算用'!M28="c",'勤務形態一覧_自動計算用'!M28="d",'勤務形態一覧_自動計算用'!M28="e",'勤務形態一覧_自動計算用'!M28="f",'勤務形態一覧_自動計算用'!M28="g",'勤務形態一覧_自動計算用'!M28="h",'勤務形態一覧_自動計算用'!M28="I",'勤務形態一覧_自動計算用'!M28="y"),VLOOKUP('勤務形態一覧_自動計算用'!M28,'事前入力シート'!$C$22:$D$31,2),'勤務形態一覧_自動計算用'!M28*60)</f>
        <v>0</v>
      </c>
      <c r="N28" s="30">
        <f>IF(OR('勤務形態一覧_自動計算用'!N28="a",'勤務形態一覧_自動計算用'!N28="b",'勤務形態一覧_自動計算用'!N28="c",'勤務形態一覧_自動計算用'!N28="d",'勤務形態一覧_自動計算用'!N28="e",'勤務形態一覧_自動計算用'!N28="f",'勤務形態一覧_自動計算用'!N28="g",'勤務形態一覧_自動計算用'!N28="h",'勤務形態一覧_自動計算用'!N28="I",'勤務形態一覧_自動計算用'!N28="y"),VLOOKUP('勤務形態一覧_自動計算用'!N28,'事前入力シート'!$C$22:$D$31,2),'勤務形態一覧_自動計算用'!N28*60)</f>
        <v>0</v>
      </c>
      <c r="O28" s="30">
        <f>IF(OR('勤務形態一覧_自動計算用'!O28="a",'勤務形態一覧_自動計算用'!O28="b",'勤務形態一覧_自動計算用'!O28="c",'勤務形態一覧_自動計算用'!O28="d",'勤務形態一覧_自動計算用'!O28="e",'勤務形態一覧_自動計算用'!O28="f",'勤務形態一覧_自動計算用'!O28="g",'勤務形態一覧_自動計算用'!O28="h",'勤務形態一覧_自動計算用'!O28="I",'勤務形態一覧_自動計算用'!O28="y"),VLOOKUP('勤務形態一覧_自動計算用'!O28,'事前入力シート'!$C$22:$D$31,2),'勤務形態一覧_自動計算用'!O28*60)</f>
        <v>0</v>
      </c>
      <c r="P28" s="30">
        <f>IF(OR('勤務形態一覧_自動計算用'!P28="a",'勤務形態一覧_自動計算用'!P28="b",'勤務形態一覧_自動計算用'!P28="c",'勤務形態一覧_自動計算用'!P28="d",'勤務形態一覧_自動計算用'!P28="e",'勤務形態一覧_自動計算用'!P28="f",'勤務形態一覧_自動計算用'!P28="g",'勤務形態一覧_自動計算用'!P28="h",'勤務形態一覧_自動計算用'!P28="I",'勤務形態一覧_自動計算用'!P28="y"),VLOOKUP('勤務形態一覧_自動計算用'!P28,'事前入力シート'!$C$22:$D$31,2),'勤務形態一覧_自動計算用'!P28*60)</f>
        <v>0</v>
      </c>
      <c r="Q28" s="30">
        <f>IF(OR('勤務形態一覧_自動計算用'!Q28="a",'勤務形態一覧_自動計算用'!Q28="b",'勤務形態一覧_自動計算用'!Q28="c",'勤務形態一覧_自動計算用'!Q28="d",'勤務形態一覧_自動計算用'!Q28="e",'勤務形態一覧_自動計算用'!Q28="f",'勤務形態一覧_自動計算用'!Q28="g",'勤務形態一覧_自動計算用'!Q28="h",'勤務形態一覧_自動計算用'!Q28="I",'勤務形態一覧_自動計算用'!Q28="y"),VLOOKUP('勤務形態一覧_自動計算用'!Q28,'事前入力シート'!$C$22:$D$31,2),'勤務形態一覧_自動計算用'!Q28*60)</f>
        <v>0</v>
      </c>
      <c r="R28" s="30">
        <f>IF(OR('勤務形態一覧_自動計算用'!R28="a",'勤務形態一覧_自動計算用'!R28="b",'勤務形態一覧_自動計算用'!R28="c",'勤務形態一覧_自動計算用'!R28="d",'勤務形態一覧_自動計算用'!R28="e",'勤務形態一覧_自動計算用'!R28="f",'勤務形態一覧_自動計算用'!R28="g",'勤務形態一覧_自動計算用'!R28="h",'勤務形態一覧_自動計算用'!R28="I",'勤務形態一覧_自動計算用'!R28="y"),VLOOKUP('勤務形態一覧_自動計算用'!R28,'事前入力シート'!$C$22:$D$31,2),'勤務形態一覧_自動計算用'!R28*60)</f>
        <v>0</v>
      </c>
      <c r="S28" s="30">
        <f>IF(OR('勤務形態一覧_自動計算用'!S28="a",'勤務形態一覧_自動計算用'!S28="b",'勤務形態一覧_自動計算用'!S28="c",'勤務形態一覧_自動計算用'!S28="d",'勤務形態一覧_自動計算用'!S28="e",'勤務形態一覧_自動計算用'!S28="f",'勤務形態一覧_自動計算用'!S28="g",'勤務形態一覧_自動計算用'!S28="h",'勤務形態一覧_自動計算用'!S28="I",'勤務形態一覧_自動計算用'!S28="y"),VLOOKUP('勤務形態一覧_自動計算用'!S28,'事前入力シート'!$C$22:$D$31,2),'勤務形態一覧_自動計算用'!S28*60)</f>
        <v>0</v>
      </c>
      <c r="T28" s="30">
        <f>IF(OR('勤務形態一覧_自動計算用'!T28="a",'勤務形態一覧_自動計算用'!T28="b",'勤務形態一覧_自動計算用'!T28="c",'勤務形態一覧_自動計算用'!T28="d",'勤務形態一覧_自動計算用'!T28="e",'勤務形態一覧_自動計算用'!T28="f",'勤務形態一覧_自動計算用'!T28="g",'勤務形態一覧_自動計算用'!T28="h",'勤務形態一覧_自動計算用'!T28="I",'勤務形態一覧_自動計算用'!T28="y"),VLOOKUP('勤務形態一覧_自動計算用'!T28,'事前入力シート'!$C$22:$D$31,2),'勤務形態一覧_自動計算用'!T28*60)</f>
        <v>0</v>
      </c>
      <c r="U28" s="30">
        <f>IF(OR('勤務形態一覧_自動計算用'!U28="a",'勤務形態一覧_自動計算用'!U28="b",'勤務形態一覧_自動計算用'!U28="c",'勤務形態一覧_自動計算用'!U28="d",'勤務形態一覧_自動計算用'!U28="e",'勤務形態一覧_自動計算用'!U28="f",'勤務形態一覧_自動計算用'!U28="g",'勤務形態一覧_自動計算用'!U28="h",'勤務形態一覧_自動計算用'!U28="I",'勤務形態一覧_自動計算用'!U28="y"),VLOOKUP('勤務形態一覧_自動計算用'!U28,'事前入力シート'!$C$22:$D$31,2),'勤務形態一覧_自動計算用'!U28*60)</f>
        <v>0</v>
      </c>
      <c r="V28" s="30">
        <f>IF(OR('勤務形態一覧_自動計算用'!V28="a",'勤務形態一覧_自動計算用'!V28="b",'勤務形態一覧_自動計算用'!V28="c",'勤務形態一覧_自動計算用'!V28="d",'勤務形態一覧_自動計算用'!V28="e",'勤務形態一覧_自動計算用'!V28="f",'勤務形態一覧_自動計算用'!V28="g",'勤務形態一覧_自動計算用'!V28="h",'勤務形態一覧_自動計算用'!V28="I",'勤務形態一覧_自動計算用'!V28="y"),VLOOKUP('勤務形態一覧_自動計算用'!V28,'事前入力シート'!$C$22:$D$31,2),'勤務形態一覧_自動計算用'!V28*60)</f>
        <v>0</v>
      </c>
      <c r="W28" s="30">
        <f>IF(OR('勤務形態一覧_自動計算用'!W28="a",'勤務形態一覧_自動計算用'!W28="b",'勤務形態一覧_自動計算用'!W28="c",'勤務形態一覧_自動計算用'!W28="d",'勤務形態一覧_自動計算用'!W28="e",'勤務形態一覧_自動計算用'!W28="f",'勤務形態一覧_自動計算用'!W28="g",'勤務形態一覧_自動計算用'!W28="h",'勤務形態一覧_自動計算用'!W28="I",'勤務形態一覧_自動計算用'!W28="y"),VLOOKUP('勤務形態一覧_自動計算用'!W28,'事前入力シート'!$C$22:$D$31,2),'勤務形態一覧_自動計算用'!W28*60)</f>
        <v>0</v>
      </c>
      <c r="X28" s="30">
        <f>IF(OR('勤務形態一覧_自動計算用'!X28="a",'勤務形態一覧_自動計算用'!X28="b",'勤務形態一覧_自動計算用'!X28="c",'勤務形態一覧_自動計算用'!X28="d",'勤務形態一覧_自動計算用'!X28="e",'勤務形態一覧_自動計算用'!X28="f",'勤務形態一覧_自動計算用'!X28="g",'勤務形態一覧_自動計算用'!X28="h",'勤務形態一覧_自動計算用'!X28="I",'勤務形態一覧_自動計算用'!X28="y"),VLOOKUP('勤務形態一覧_自動計算用'!X28,'事前入力シート'!$C$22:$D$31,2),'勤務形態一覧_自動計算用'!X28*60)</f>
        <v>0</v>
      </c>
      <c r="Y28" s="30">
        <f>IF(OR('勤務形態一覧_自動計算用'!Y28="a",'勤務形態一覧_自動計算用'!Y28="b",'勤務形態一覧_自動計算用'!Y28="c",'勤務形態一覧_自動計算用'!Y28="d",'勤務形態一覧_自動計算用'!Y28="e",'勤務形態一覧_自動計算用'!Y28="f",'勤務形態一覧_自動計算用'!Y28="g",'勤務形態一覧_自動計算用'!Y28="h",'勤務形態一覧_自動計算用'!Y28="I",'勤務形態一覧_自動計算用'!Y28="y"),VLOOKUP('勤務形態一覧_自動計算用'!Y28,'事前入力シート'!$C$22:$D$31,2),'勤務形態一覧_自動計算用'!Y28*60)</f>
        <v>0</v>
      </c>
      <c r="Z28" s="30">
        <f>IF(OR('勤務形態一覧_自動計算用'!Z28="a",'勤務形態一覧_自動計算用'!Z28="b",'勤務形態一覧_自動計算用'!Z28="c",'勤務形態一覧_自動計算用'!Z28="d",'勤務形態一覧_自動計算用'!Z28="e",'勤務形態一覧_自動計算用'!Z28="f",'勤務形態一覧_自動計算用'!Z28="g",'勤務形態一覧_自動計算用'!Z28="h",'勤務形態一覧_自動計算用'!Z28="I",'勤務形態一覧_自動計算用'!Z28="y"),VLOOKUP('勤務形態一覧_自動計算用'!Z28,'事前入力シート'!$C$22:$D$31,2),'勤務形態一覧_自動計算用'!Z28*60)</f>
        <v>0</v>
      </c>
      <c r="AA28" s="30">
        <f>IF(OR('勤務形態一覧_自動計算用'!AA28="a",'勤務形態一覧_自動計算用'!AA28="b",'勤務形態一覧_自動計算用'!AA28="c",'勤務形態一覧_自動計算用'!AA28="d",'勤務形態一覧_自動計算用'!AA28="e",'勤務形態一覧_自動計算用'!AA28="f",'勤務形態一覧_自動計算用'!AA28="g",'勤務形態一覧_自動計算用'!AA28="h",'勤務形態一覧_自動計算用'!AA28="I",'勤務形態一覧_自動計算用'!AA28="y"),VLOOKUP('勤務形態一覧_自動計算用'!AA28,'事前入力シート'!$C$22:$D$31,2),'勤務形態一覧_自動計算用'!AA28*60)</f>
        <v>0</v>
      </c>
      <c r="AB28" s="30">
        <f>IF(OR('勤務形態一覧_自動計算用'!AB28="a",'勤務形態一覧_自動計算用'!AB28="b",'勤務形態一覧_自動計算用'!AB28="c",'勤務形態一覧_自動計算用'!AB28="d",'勤務形態一覧_自動計算用'!AB28="e",'勤務形態一覧_自動計算用'!AB28="f",'勤務形態一覧_自動計算用'!AB28="g",'勤務形態一覧_自動計算用'!AB28="h",'勤務形態一覧_自動計算用'!AB28="I",'勤務形態一覧_自動計算用'!AB28="y"),VLOOKUP('勤務形態一覧_自動計算用'!AB28,'事前入力シート'!$C$22:$D$31,2),'勤務形態一覧_自動計算用'!AB28*60)</f>
        <v>0</v>
      </c>
      <c r="AC28" s="30">
        <f>IF(OR('勤務形態一覧_自動計算用'!AC28="a",'勤務形態一覧_自動計算用'!AC28="b",'勤務形態一覧_自動計算用'!AC28="c",'勤務形態一覧_自動計算用'!AC28="d",'勤務形態一覧_自動計算用'!AC28="e",'勤務形態一覧_自動計算用'!AC28="f",'勤務形態一覧_自動計算用'!AC28="g",'勤務形態一覧_自動計算用'!AC28="h",'勤務形態一覧_自動計算用'!AC28="I",'勤務形態一覧_自動計算用'!AC28="y"),VLOOKUP('勤務形態一覧_自動計算用'!AC28,'事前入力シート'!$C$22:$D$31,2),'勤務形態一覧_自動計算用'!AC28*60)</f>
        <v>0</v>
      </c>
      <c r="AD28" s="30">
        <f>IF(OR('勤務形態一覧_自動計算用'!AD28="a",'勤務形態一覧_自動計算用'!AD28="b",'勤務形態一覧_自動計算用'!AD28="c",'勤務形態一覧_自動計算用'!AD28="d",'勤務形態一覧_自動計算用'!AD28="e",'勤務形態一覧_自動計算用'!AD28="f",'勤務形態一覧_自動計算用'!AD28="g",'勤務形態一覧_自動計算用'!AD28="h",'勤務形態一覧_自動計算用'!AD28="I",'勤務形態一覧_自動計算用'!AD28="y"),VLOOKUP('勤務形態一覧_自動計算用'!AD28,'事前入力シート'!$C$22:$D$31,2),'勤務形態一覧_自動計算用'!AD28*60)</f>
        <v>0</v>
      </c>
      <c r="AE28" s="30">
        <f>IF(OR('勤務形態一覧_自動計算用'!AE28="a",'勤務形態一覧_自動計算用'!AE28="b",'勤務形態一覧_自動計算用'!AE28="c",'勤務形態一覧_自動計算用'!AE28="d",'勤務形態一覧_自動計算用'!AE28="e",'勤務形態一覧_自動計算用'!AE28="f",'勤務形態一覧_自動計算用'!AE28="g",'勤務形態一覧_自動計算用'!AE28="h",'勤務形態一覧_自動計算用'!AE28="I",'勤務形態一覧_自動計算用'!AE28="y"),VLOOKUP('勤務形態一覧_自動計算用'!AE28,'事前入力シート'!$C$22:$D$31,2),'勤務形態一覧_自動計算用'!AE28*60)</f>
        <v>0</v>
      </c>
      <c r="AF28" s="31">
        <f>IF(OR('勤務形態一覧_自動計算用'!AF28="a",'勤務形態一覧_自動計算用'!AF28="b",'勤務形態一覧_自動計算用'!AF28="c",'勤務形態一覧_自動計算用'!AF28="d",'勤務形態一覧_自動計算用'!AF28="e",'勤務形態一覧_自動計算用'!AF28="f",'勤務形態一覧_自動計算用'!AF28="g",'勤務形態一覧_自動計算用'!AF28="h",'勤務形態一覧_自動計算用'!AF28="I",'勤務形態一覧_自動計算用'!AF28="y"),VLOOKUP('勤務形態一覧_自動計算用'!AF28,'事前入力シート'!$C$22:$D$31,2),'勤務形態一覧_自動計算用'!AF28*60)</f>
        <v>0</v>
      </c>
      <c r="AG28" s="41">
        <f t="shared" si="0"/>
        <v>0</v>
      </c>
      <c r="AH28" s="42">
        <f t="shared" si="1"/>
        <v>0</v>
      </c>
      <c r="AI28" s="42" t="e">
        <f t="shared" si="2"/>
        <v>#DIV/0!</v>
      </c>
    </row>
    <row r="29" spans="1:35" ht="18.75" customHeight="1" thickTop="1">
      <c r="A29" s="154" t="s">
        <v>21</v>
      </c>
      <c r="B29" s="155"/>
      <c r="C29" s="155"/>
      <c r="D29" s="156"/>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3"/>
      <c r="AG29" s="157"/>
      <c r="AH29" s="158"/>
      <c r="AI29" s="159"/>
    </row>
    <row r="30" spans="1:35" ht="18.75" customHeight="1">
      <c r="A30" s="160" t="s">
        <v>27</v>
      </c>
      <c r="B30" s="161"/>
      <c r="C30" s="161"/>
      <c r="D30" s="162"/>
      <c r="E30" s="3"/>
      <c r="F30" s="14" t="s">
        <v>25</v>
      </c>
      <c r="G30" s="163"/>
      <c r="H30" s="163"/>
      <c r="I30" s="14" t="s">
        <v>26</v>
      </c>
      <c r="J30" s="3"/>
      <c r="K30" s="14" t="s">
        <v>25</v>
      </c>
      <c r="L30" s="163"/>
      <c r="M30" s="163"/>
      <c r="N30" s="14" t="s">
        <v>26</v>
      </c>
      <c r="O30" s="3"/>
      <c r="P30" s="14" t="s">
        <v>25</v>
      </c>
      <c r="Q30" s="163"/>
      <c r="R30" s="163"/>
      <c r="S30" s="14" t="s">
        <v>26</v>
      </c>
      <c r="T30" s="164" t="s">
        <v>28</v>
      </c>
      <c r="U30" s="165"/>
      <c r="V30" s="165"/>
      <c r="W30" s="165"/>
      <c r="X30" s="163"/>
      <c r="Y30" s="163"/>
      <c r="Z30" s="5" t="s">
        <v>26</v>
      </c>
      <c r="AA30" s="4"/>
      <c r="AB30" s="4"/>
      <c r="AC30" s="4"/>
      <c r="AD30" s="4"/>
      <c r="AE30" s="4"/>
      <c r="AF30" s="4"/>
      <c r="AG30" s="9"/>
      <c r="AH30" s="9"/>
      <c r="AI30" s="10"/>
    </row>
    <row r="31" spans="1:35" ht="18.75" customHeight="1">
      <c r="A31" s="15"/>
      <c r="B31" s="15"/>
      <c r="C31" s="15"/>
      <c r="D31" s="15"/>
      <c r="E31" s="4"/>
      <c r="F31" s="4"/>
      <c r="G31" s="9"/>
      <c r="H31" s="9"/>
      <c r="I31" s="4"/>
      <c r="J31" s="4"/>
      <c r="K31" s="4"/>
      <c r="L31" s="9"/>
      <c r="M31" s="9"/>
      <c r="N31" s="4"/>
      <c r="O31" s="4"/>
      <c r="P31" s="4"/>
      <c r="Q31" s="9"/>
      <c r="R31" s="9"/>
      <c r="S31" s="4"/>
      <c r="T31" s="9"/>
      <c r="U31" s="9"/>
      <c r="V31" s="9"/>
      <c r="W31" s="9"/>
      <c r="X31" s="9"/>
      <c r="Y31" s="9"/>
      <c r="Z31" s="4"/>
      <c r="AA31" s="4"/>
      <c r="AB31" s="4"/>
      <c r="AC31" s="4"/>
      <c r="AD31" s="4"/>
      <c r="AE31" s="4"/>
      <c r="AF31" s="4"/>
      <c r="AG31" s="9"/>
      <c r="AH31" s="9"/>
      <c r="AI31" s="9"/>
    </row>
    <row r="32" spans="1:35" ht="18" customHeight="1">
      <c r="A32" s="164" t="s">
        <v>12</v>
      </c>
      <c r="B32" s="165"/>
      <c r="C32" s="165"/>
      <c r="D32" s="166"/>
      <c r="E32" s="167"/>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9"/>
    </row>
    <row r="33" spans="1:35" ht="18" customHeight="1">
      <c r="A33" s="164" t="s">
        <v>13</v>
      </c>
      <c r="B33" s="165"/>
      <c r="C33" s="165"/>
      <c r="D33" s="166"/>
      <c r="E33" s="3"/>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5"/>
    </row>
    <row r="34" spans="1:35" ht="18"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row>
    <row r="35" spans="1:35" ht="18" customHeight="1">
      <c r="A35" s="34"/>
      <c r="B35" s="34"/>
      <c r="C35" s="34" t="s">
        <v>47</v>
      </c>
      <c r="D35" s="34"/>
      <c r="E35" s="1" t="s">
        <v>48</v>
      </c>
      <c r="F35" s="170"/>
      <c r="G35" s="170"/>
      <c r="H35" s="170"/>
      <c r="I35" s="170"/>
      <c r="J35" s="170"/>
      <c r="K35" s="170"/>
      <c r="L35" s="170"/>
      <c r="M35" s="1" t="s">
        <v>51</v>
      </c>
      <c r="N35" s="170"/>
      <c r="O35" s="170"/>
      <c r="P35" s="170"/>
      <c r="Q35" s="170"/>
      <c r="R35" s="170"/>
      <c r="S35" s="170"/>
      <c r="T35" s="170"/>
      <c r="U35" s="1" t="s">
        <v>54</v>
      </c>
      <c r="V35" s="170"/>
      <c r="W35" s="170"/>
      <c r="X35" s="170"/>
      <c r="Y35" s="170"/>
      <c r="Z35" s="170"/>
      <c r="AA35" s="170"/>
      <c r="AB35" s="170"/>
      <c r="AC35" s="1" t="s">
        <v>57</v>
      </c>
      <c r="AD35" s="164" t="s">
        <v>58</v>
      </c>
      <c r="AE35" s="165"/>
      <c r="AF35" s="166"/>
      <c r="AH35" s="34"/>
      <c r="AI35" s="34"/>
    </row>
    <row r="36" spans="1:35" ht="18" customHeight="1">
      <c r="A36" s="34"/>
      <c r="B36" s="34"/>
      <c r="C36" s="34"/>
      <c r="D36" s="34"/>
      <c r="E36" s="1" t="s">
        <v>49</v>
      </c>
      <c r="F36" s="170"/>
      <c r="G36" s="170"/>
      <c r="H36" s="170"/>
      <c r="I36" s="170"/>
      <c r="J36" s="170"/>
      <c r="K36" s="170"/>
      <c r="L36" s="170"/>
      <c r="M36" s="1" t="s">
        <v>52</v>
      </c>
      <c r="N36" s="170"/>
      <c r="O36" s="170"/>
      <c r="P36" s="170"/>
      <c r="Q36" s="170"/>
      <c r="R36" s="170"/>
      <c r="S36" s="170"/>
      <c r="T36" s="170"/>
      <c r="U36" s="1" t="s">
        <v>55</v>
      </c>
      <c r="V36" s="170"/>
      <c r="W36" s="170"/>
      <c r="X36" s="170"/>
      <c r="Y36" s="170"/>
      <c r="Z36" s="170"/>
      <c r="AA36" s="170"/>
      <c r="AB36" s="170"/>
      <c r="AC36" s="34"/>
      <c r="AD36" s="34"/>
      <c r="AE36" s="34"/>
      <c r="AF36" s="34"/>
      <c r="AG36" s="34"/>
      <c r="AH36" s="34"/>
      <c r="AI36" s="34"/>
    </row>
    <row r="37" spans="1:35" ht="18" customHeight="1">
      <c r="A37" s="33"/>
      <c r="B37" s="33"/>
      <c r="C37" s="33"/>
      <c r="D37" s="33"/>
      <c r="E37" s="1" t="s">
        <v>50</v>
      </c>
      <c r="F37" s="170"/>
      <c r="G37" s="170"/>
      <c r="H37" s="170"/>
      <c r="I37" s="170"/>
      <c r="J37" s="170"/>
      <c r="K37" s="170"/>
      <c r="L37" s="170"/>
      <c r="M37" s="1" t="s">
        <v>53</v>
      </c>
      <c r="N37" s="170"/>
      <c r="O37" s="170"/>
      <c r="P37" s="170"/>
      <c r="Q37" s="170"/>
      <c r="R37" s="170"/>
      <c r="S37" s="170"/>
      <c r="T37" s="170"/>
      <c r="U37" s="1" t="s">
        <v>56</v>
      </c>
      <c r="V37" s="170"/>
      <c r="W37" s="170"/>
      <c r="X37" s="170"/>
      <c r="Y37" s="170"/>
      <c r="Z37" s="170"/>
      <c r="AA37" s="170"/>
      <c r="AB37" s="170"/>
      <c r="AC37" s="34"/>
      <c r="AD37" s="34"/>
      <c r="AE37" s="34"/>
      <c r="AF37" s="34"/>
      <c r="AG37" s="34"/>
      <c r="AH37" s="34"/>
      <c r="AI37" s="34"/>
    </row>
    <row r="39" spans="27:35" s="6" customFormat="1" ht="13.5">
      <c r="AA39"/>
      <c r="AB39"/>
      <c r="AC39"/>
      <c r="AD39"/>
      <c r="AE39"/>
      <c r="AF39"/>
      <c r="AG39" t="s">
        <v>34</v>
      </c>
      <c r="AH39"/>
      <c r="AI39"/>
    </row>
    <row r="40" s="6" customFormat="1" ht="13.5">
      <c r="A40" s="7"/>
    </row>
    <row r="41" s="6" customFormat="1" ht="13.5"/>
    <row r="42" s="6" customFormat="1" ht="13.5"/>
    <row r="43" spans="1:35" s="6" customFormat="1" ht="13.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row>
    <row r="44" spans="1:35" s="6" customFormat="1"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row>
    <row r="45" spans="1:35" s="6" customFormat="1" ht="13.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s="6" customFormat="1" ht="1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row>
    <row r="47" s="6" customFormat="1" ht="13.5"/>
    <row r="48" s="6" customFormat="1" ht="13.5"/>
    <row r="49" s="6" customFormat="1" ht="13.5"/>
    <row r="50" s="6" customFormat="1" ht="13.5">
      <c r="A50" s="7"/>
    </row>
    <row r="51" s="6" customFormat="1" ht="13.5"/>
    <row r="52" s="6" customFormat="1" ht="13.5"/>
  </sheetData>
  <sheetProtection/>
  <mergeCells count="55">
    <mergeCell ref="C23:D23"/>
    <mergeCell ref="C24:D24"/>
    <mergeCell ref="C25:D25"/>
    <mergeCell ref="C17:D17"/>
    <mergeCell ref="C18:D18"/>
    <mergeCell ref="C19:D19"/>
    <mergeCell ref="C20:D20"/>
    <mergeCell ref="C21:D21"/>
    <mergeCell ref="C22:D22"/>
    <mergeCell ref="F36:L36"/>
    <mergeCell ref="N36:T36"/>
    <mergeCell ref="V36:AB36"/>
    <mergeCell ref="F37:L37"/>
    <mergeCell ref="N37:T37"/>
    <mergeCell ref="V37:AB37"/>
    <mergeCell ref="A32:D32"/>
    <mergeCell ref="E32:AI32"/>
    <mergeCell ref="A33:D33"/>
    <mergeCell ref="F35:L35"/>
    <mergeCell ref="N35:T35"/>
    <mergeCell ref="V35:AB35"/>
    <mergeCell ref="AD35:AF35"/>
    <mergeCell ref="A29:D29"/>
    <mergeCell ref="AG29:AI29"/>
    <mergeCell ref="A30:D30"/>
    <mergeCell ref="G30:H30"/>
    <mergeCell ref="L30:M30"/>
    <mergeCell ref="Q30:R30"/>
    <mergeCell ref="T30:W30"/>
    <mergeCell ref="X30:Y30"/>
    <mergeCell ref="C26:D26"/>
    <mergeCell ref="C27:D27"/>
    <mergeCell ref="C28:D28"/>
    <mergeCell ref="C10:D10"/>
    <mergeCell ref="C11:D11"/>
    <mergeCell ref="C12:D12"/>
    <mergeCell ref="C13:D13"/>
    <mergeCell ref="C14:D14"/>
    <mergeCell ref="C15:D15"/>
    <mergeCell ref="C16:D16"/>
    <mergeCell ref="Z6:AF6"/>
    <mergeCell ref="AG6:AG8"/>
    <mergeCell ref="AH6:AH8"/>
    <mergeCell ref="AI6:AI8"/>
    <mergeCell ref="C9:D9"/>
    <mergeCell ref="AE2:AG2"/>
    <mergeCell ref="AD3:AH3"/>
    <mergeCell ref="AC4:AH4"/>
    <mergeCell ref="AF5:AG5"/>
    <mergeCell ref="A6:A8"/>
    <mergeCell ref="B6:B8"/>
    <mergeCell ref="C6:D8"/>
    <mergeCell ref="E6:K6"/>
    <mergeCell ref="L6:R6"/>
    <mergeCell ref="S6:Y6"/>
  </mergeCells>
  <dataValidations count="2">
    <dataValidation allowBlank="1" showInputMessage="1" showErrorMessage="1" imeMode="off" sqref="E9:AF28"/>
    <dataValidation allowBlank="1" showInputMessage="1" showErrorMessage="1" imeMode="on" sqref="A9:A28 C9:D28"/>
  </dataValidations>
  <printOptions horizontalCentered="1"/>
  <pageMargins left="0.2" right="0.2" top="1.16" bottom="0.25" header="0.511811023622047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K50"/>
  <sheetViews>
    <sheetView tabSelected="1" view="pageBreakPreview" zoomScale="85" zoomScaleNormal="75" zoomScaleSheetLayoutView="85" zoomScalePageLayoutView="0" workbookViewId="0" topLeftCell="A1">
      <pane ySplit="5355" topLeftCell="A27" activePane="topLeft" state="split"/>
      <selection pane="topLeft" activeCell="A9" sqref="A9"/>
      <selection pane="bottomLeft" activeCell="E33" sqref="E33:AI33"/>
    </sheetView>
  </sheetViews>
  <sheetFormatPr defaultColWidth="9.00390625" defaultRowHeight="13.5"/>
  <cols>
    <col min="1" max="1" width="10.00390625" style="0" customWidth="1"/>
    <col min="2" max="2" width="8.50390625" style="0" customWidth="1"/>
    <col min="4" max="4" width="6.625" style="0" customWidth="1"/>
    <col min="5" max="32" width="3.625" style="0" customWidth="1"/>
    <col min="33" max="33" width="9.50390625" style="0" customWidth="1"/>
    <col min="34" max="34" width="9.875" style="0" customWidth="1"/>
    <col min="35" max="35" width="10.00390625" style="0" customWidth="1"/>
    <col min="37" max="37" width="11.625" style="0" bestFit="1" customWidth="1"/>
  </cols>
  <sheetData>
    <row r="1" spans="1:33" ht="13.5">
      <c r="A1" s="71" t="s">
        <v>92</v>
      </c>
      <c r="X1" s="18"/>
      <c r="Y1" s="32"/>
      <c r="Z1" s="32"/>
      <c r="AE1" s="107"/>
      <c r="AF1" s="107"/>
      <c r="AG1" s="107"/>
    </row>
    <row r="2" spans="1:34" ht="13.5">
      <c r="A2" t="s">
        <v>20</v>
      </c>
      <c r="Z2" t="s">
        <v>30</v>
      </c>
      <c r="AD2" s="34"/>
      <c r="AE2" s="183">
        <f>'事前入力シート'!AF53</f>
        <v>0</v>
      </c>
      <c r="AF2" s="183"/>
      <c r="AG2" s="183"/>
      <c r="AH2" t="s">
        <v>31</v>
      </c>
    </row>
    <row r="3" spans="2:35" ht="13.5">
      <c r="B3" t="s">
        <v>41</v>
      </c>
      <c r="L3" s="20" t="s">
        <v>46</v>
      </c>
      <c r="M3" s="16"/>
      <c r="N3" s="17">
        <f>'事前入力シート'!AF38</f>
        <v>6</v>
      </c>
      <c r="O3" t="s">
        <v>43</v>
      </c>
      <c r="P3" s="17">
        <f>'事前入力シート'!AH38</f>
        <v>4</v>
      </c>
      <c r="Q3" t="s">
        <v>44</v>
      </c>
      <c r="Z3" t="s">
        <v>36</v>
      </c>
      <c r="AC3" t="s">
        <v>37</v>
      </c>
      <c r="AD3" s="185" t="str">
        <f>'事前入力シート'!AE44&amp;" "&amp;'事前入力シート'!AI44&amp;" "&amp;'事前入力シート'!AM44</f>
        <v>居宅介護支援 介護予防支援 </v>
      </c>
      <c r="AE3" s="185"/>
      <c r="AF3" s="185"/>
      <c r="AG3" s="185"/>
      <c r="AH3" s="185"/>
      <c r="AI3" t="s">
        <v>35</v>
      </c>
    </row>
    <row r="4" spans="26:37" ht="13.5">
      <c r="Z4" t="s">
        <v>32</v>
      </c>
      <c r="AC4" s="151">
        <f>'事前入力シート'!AD42</f>
        <v>0</v>
      </c>
      <c r="AD4" s="151"/>
      <c r="AE4" s="151"/>
      <c r="AF4" s="151"/>
      <c r="AG4" s="151"/>
      <c r="AH4" s="151"/>
      <c r="AI4" t="s">
        <v>35</v>
      </c>
      <c r="AK4" s="27"/>
    </row>
    <row r="5" spans="2:37" ht="13.5">
      <c r="B5" t="s">
        <v>19</v>
      </c>
      <c r="Z5" s="8" t="s">
        <v>38</v>
      </c>
      <c r="AA5" s="8"/>
      <c r="AB5" s="8"/>
      <c r="AC5" s="8"/>
      <c r="AD5" s="8"/>
      <c r="AE5" s="8"/>
      <c r="AF5" s="152">
        <f>'事前入力シート'!AE57</f>
        <v>0</v>
      </c>
      <c r="AG5" s="152"/>
      <c r="AH5" t="s">
        <v>40</v>
      </c>
      <c r="AK5" s="27"/>
    </row>
    <row r="6" spans="1:35" ht="13.5">
      <c r="A6" s="140" t="s">
        <v>33</v>
      </c>
      <c r="B6" s="143" t="s">
        <v>1</v>
      </c>
      <c r="C6" s="144" t="s">
        <v>2</v>
      </c>
      <c r="D6" s="144"/>
      <c r="E6" s="145" t="s">
        <v>3</v>
      </c>
      <c r="F6" s="145"/>
      <c r="G6" s="145"/>
      <c r="H6" s="145"/>
      <c r="I6" s="145"/>
      <c r="J6" s="145"/>
      <c r="K6" s="145"/>
      <c r="L6" s="145" t="s">
        <v>4</v>
      </c>
      <c r="M6" s="145"/>
      <c r="N6" s="145"/>
      <c r="O6" s="145"/>
      <c r="P6" s="145"/>
      <c r="Q6" s="145"/>
      <c r="R6" s="145"/>
      <c r="S6" s="145" t="s">
        <v>5</v>
      </c>
      <c r="T6" s="145"/>
      <c r="U6" s="145"/>
      <c r="V6" s="145"/>
      <c r="W6" s="145"/>
      <c r="X6" s="145"/>
      <c r="Y6" s="145"/>
      <c r="Z6" s="145" t="s">
        <v>6</v>
      </c>
      <c r="AA6" s="145"/>
      <c r="AB6" s="145"/>
      <c r="AC6" s="145"/>
      <c r="AD6" s="145"/>
      <c r="AE6" s="145"/>
      <c r="AF6" s="146"/>
      <c r="AG6" s="147" t="s">
        <v>7</v>
      </c>
      <c r="AH6" s="143" t="s">
        <v>8</v>
      </c>
      <c r="AI6" s="143" t="s">
        <v>9</v>
      </c>
    </row>
    <row r="7" spans="1:37" ht="13.5">
      <c r="A7" s="141"/>
      <c r="B7" s="143"/>
      <c r="C7" s="144"/>
      <c r="D7" s="144"/>
      <c r="E7" s="21">
        <f>DAY('事前入力シート'!$A$23)</f>
        <v>1</v>
      </c>
      <c r="F7" s="36">
        <f>DAY('事前入力シート'!$A$23+'自動計算用_隠しファイル'!F7)</f>
        <v>2</v>
      </c>
      <c r="G7" s="36">
        <f>DAY('事前入力シート'!$A$23+'自動計算用_隠しファイル'!G7)</f>
        <v>3</v>
      </c>
      <c r="H7" s="36">
        <f>DAY('事前入力シート'!$A$23+'自動計算用_隠しファイル'!H7)</f>
        <v>4</v>
      </c>
      <c r="I7" s="36">
        <f>DAY('事前入力シート'!$A$23+'自動計算用_隠しファイル'!I7)</f>
        <v>5</v>
      </c>
      <c r="J7" s="36">
        <f>DAY('事前入力シート'!$A$23+'自動計算用_隠しファイル'!J7)</f>
        <v>6</v>
      </c>
      <c r="K7" s="36">
        <f>DAY('事前入力シート'!$A$23+'自動計算用_隠しファイル'!K7)</f>
        <v>7</v>
      </c>
      <c r="L7" s="36">
        <f>DAY('事前入力シート'!$A$23+'自動計算用_隠しファイル'!L7)</f>
        <v>8</v>
      </c>
      <c r="M7" s="36">
        <f>DAY('事前入力シート'!$A$23+'自動計算用_隠しファイル'!M7)</f>
        <v>9</v>
      </c>
      <c r="N7" s="36">
        <f>DAY('事前入力シート'!$A$23+'自動計算用_隠しファイル'!N7)</f>
        <v>10</v>
      </c>
      <c r="O7" s="36">
        <f>DAY('事前入力シート'!$A$23+'自動計算用_隠しファイル'!O7)</f>
        <v>11</v>
      </c>
      <c r="P7" s="36">
        <f>DAY('事前入力シート'!$A$23+'自動計算用_隠しファイル'!P7)</f>
        <v>12</v>
      </c>
      <c r="Q7" s="36">
        <f>DAY('事前入力シート'!$A$23+'自動計算用_隠しファイル'!Q7)</f>
        <v>13</v>
      </c>
      <c r="R7" s="36">
        <f>DAY('事前入力シート'!$A$23+'自動計算用_隠しファイル'!R7)</f>
        <v>14</v>
      </c>
      <c r="S7" s="36">
        <f>DAY('事前入力シート'!$A$23+'自動計算用_隠しファイル'!S7)</f>
        <v>15</v>
      </c>
      <c r="T7" s="36">
        <f>DAY('事前入力シート'!$A$23+'自動計算用_隠しファイル'!T7)</f>
        <v>16</v>
      </c>
      <c r="U7" s="36">
        <f>DAY('事前入力シート'!$A$23+'自動計算用_隠しファイル'!U7)</f>
        <v>17</v>
      </c>
      <c r="V7" s="36">
        <f>DAY('事前入力シート'!$A$23+'自動計算用_隠しファイル'!V7)</f>
        <v>18</v>
      </c>
      <c r="W7" s="36">
        <f>DAY('事前入力シート'!$A$23+'自動計算用_隠しファイル'!W7)</f>
        <v>19</v>
      </c>
      <c r="X7" s="36">
        <f>DAY('事前入力シート'!$A$23+'自動計算用_隠しファイル'!X7)</f>
        <v>20</v>
      </c>
      <c r="Y7" s="36">
        <f>DAY('事前入力シート'!$A$23+'自動計算用_隠しファイル'!Y7)</f>
        <v>21</v>
      </c>
      <c r="Z7" s="36">
        <f>DAY('事前入力シート'!$A$23+'自動計算用_隠しファイル'!Z7)</f>
        <v>22</v>
      </c>
      <c r="AA7" s="36">
        <f>DAY('事前入力シート'!$A$23+'自動計算用_隠しファイル'!AA7)</f>
        <v>23</v>
      </c>
      <c r="AB7" s="36">
        <f>DAY('事前入力シート'!$A$23+'自動計算用_隠しファイル'!AB7)</f>
        <v>24</v>
      </c>
      <c r="AC7" s="36">
        <f>DAY('事前入力シート'!$A$23+'自動計算用_隠しファイル'!AC7)</f>
        <v>25</v>
      </c>
      <c r="AD7" s="36">
        <f>DAY('事前入力シート'!$A$23+'自動計算用_隠しファイル'!AD7)</f>
        <v>26</v>
      </c>
      <c r="AE7" s="36">
        <f>DAY('事前入力シート'!$A$23+'自動計算用_隠しファイル'!AE7)</f>
        <v>27</v>
      </c>
      <c r="AF7" s="36">
        <f>DAY('事前入力シート'!$A$23+'自動計算用_隠しファイル'!AF7)</f>
        <v>28</v>
      </c>
      <c r="AG7" s="148"/>
      <c r="AH7" s="143"/>
      <c r="AI7" s="143"/>
      <c r="AK7" s="27"/>
    </row>
    <row r="8" spans="1:35" ht="15" customHeight="1">
      <c r="A8" s="142"/>
      <c r="B8" s="143"/>
      <c r="C8" s="144"/>
      <c r="D8" s="144"/>
      <c r="E8" s="50">
        <f>'事前入力シート'!$A$23</f>
        <v>45383</v>
      </c>
      <c r="F8" s="50">
        <f>'事前入力シート'!$A$23+'自動計算用_隠しファイル'!F7</f>
        <v>45384</v>
      </c>
      <c r="G8" s="50">
        <f>'事前入力シート'!$A$23+'自動計算用_隠しファイル'!G7</f>
        <v>45385</v>
      </c>
      <c r="H8" s="50">
        <f>'事前入力シート'!$A$23+'自動計算用_隠しファイル'!H7</f>
        <v>45386</v>
      </c>
      <c r="I8" s="50">
        <f>'事前入力シート'!$A$23+'自動計算用_隠しファイル'!I7</f>
        <v>45387</v>
      </c>
      <c r="J8" s="50">
        <f>'事前入力シート'!$A$23+'自動計算用_隠しファイル'!J7</f>
        <v>45388</v>
      </c>
      <c r="K8" s="50">
        <f>'事前入力シート'!$A$23+'自動計算用_隠しファイル'!K7</f>
        <v>45389</v>
      </c>
      <c r="L8" s="50">
        <f>'事前入力シート'!$A$23+'自動計算用_隠しファイル'!L7</f>
        <v>45390</v>
      </c>
      <c r="M8" s="50">
        <f>'事前入力シート'!$A$23+'自動計算用_隠しファイル'!M7</f>
        <v>45391</v>
      </c>
      <c r="N8" s="50">
        <f>'事前入力シート'!$A$23+'自動計算用_隠しファイル'!N7</f>
        <v>45392</v>
      </c>
      <c r="O8" s="50">
        <f>'事前入力シート'!$A$23+'自動計算用_隠しファイル'!O7</f>
        <v>45393</v>
      </c>
      <c r="P8" s="50">
        <f>'事前入力シート'!$A$23+'自動計算用_隠しファイル'!P7</f>
        <v>45394</v>
      </c>
      <c r="Q8" s="50">
        <f>'事前入力シート'!$A$23+'自動計算用_隠しファイル'!Q7</f>
        <v>45395</v>
      </c>
      <c r="R8" s="50">
        <f>'事前入力シート'!$A$23+'自動計算用_隠しファイル'!R7</f>
        <v>45396</v>
      </c>
      <c r="S8" s="50">
        <f>'事前入力シート'!$A$23+'自動計算用_隠しファイル'!S7</f>
        <v>45397</v>
      </c>
      <c r="T8" s="50">
        <f>'事前入力シート'!$A$23+'自動計算用_隠しファイル'!T7</f>
        <v>45398</v>
      </c>
      <c r="U8" s="50">
        <f>'事前入力シート'!$A$23+'自動計算用_隠しファイル'!U7</f>
        <v>45399</v>
      </c>
      <c r="V8" s="50">
        <f>'事前入力シート'!$A$23+'自動計算用_隠しファイル'!V7</f>
        <v>45400</v>
      </c>
      <c r="W8" s="50">
        <f>'事前入力シート'!$A$23+'自動計算用_隠しファイル'!W7</f>
        <v>45401</v>
      </c>
      <c r="X8" s="50">
        <f>'事前入力シート'!$A$23+'自動計算用_隠しファイル'!X7</f>
        <v>45402</v>
      </c>
      <c r="Y8" s="50">
        <f>'事前入力シート'!$A$23+'自動計算用_隠しファイル'!Y7</f>
        <v>45403</v>
      </c>
      <c r="Z8" s="50">
        <f>'事前入力シート'!$A$23+'自動計算用_隠しファイル'!Z7</f>
        <v>45404</v>
      </c>
      <c r="AA8" s="50">
        <f>'事前入力シート'!$A$23+'自動計算用_隠しファイル'!AA7</f>
        <v>45405</v>
      </c>
      <c r="AB8" s="50">
        <f>'事前入力シート'!$A$23+'自動計算用_隠しファイル'!AB7</f>
        <v>45406</v>
      </c>
      <c r="AC8" s="50">
        <f>'事前入力シート'!$A$23+'自動計算用_隠しファイル'!AC7</f>
        <v>45407</v>
      </c>
      <c r="AD8" s="50">
        <f>'事前入力シート'!$A$23+'自動計算用_隠しファイル'!AD7</f>
        <v>45408</v>
      </c>
      <c r="AE8" s="50">
        <f>'事前入力シート'!$A$23+'自動計算用_隠しファイル'!AE7</f>
        <v>45409</v>
      </c>
      <c r="AF8" s="50">
        <f>'事前入力シート'!$A$23+'自動計算用_隠しファイル'!AF7</f>
        <v>45410</v>
      </c>
      <c r="AG8" s="149"/>
      <c r="AH8" s="143"/>
      <c r="AI8" s="143"/>
    </row>
    <row r="9" spans="1:37" ht="18" customHeight="1">
      <c r="A9" s="133"/>
      <c r="B9" s="63"/>
      <c r="C9" s="180"/>
      <c r="D9" s="180"/>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5"/>
      <c r="AG9" s="51">
        <f>'自動計算用_隠しファイル'!AG9</f>
        <v>0</v>
      </c>
      <c r="AH9" s="68">
        <f>'自動計算用_隠しファイル'!AH9</f>
        <v>0</v>
      </c>
      <c r="AI9" s="68" t="e">
        <f>'自動計算用_隠しファイル'!AI9</f>
        <v>#DIV/0!</v>
      </c>
      <c r="AK9" t="s">
        <v>113</v>
      </c>
    </row>
    <row r="10" spans="1:37" ht="18" customHeight="1">
      <c r="A10" s="133"/>
      <c r="B10" s="63"/>
      <c r="C10" s="180"/>
      <c r="D10" s="180"/>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5"/>
      <c r="AG10" s="51">
        <f>'自動計算用_隠しファイル'!AG10</f>
        <v>0</v>
      </c>
      <c r="AH10" s="68">
        <f>'自動計算用_隠しファイル'!AH10</f>
        <v>0</v>
      </c>
      <c r="AI10" s="68" t="e">
        <f>'自動計算用_隠しファイル'!AI10</f>
        <v>#DIV/0!</v>
      </c>
      <c r="AK10" t="s">
        <v>114</v>
      </c>
    </row>
    <row r="11" spans="1:37" ht="18" customHeight="1">
      <c r="A11" s="133"/>
      <c r="B11" s="63"/>
      <c r="C11" s="180"/>
      <c r="D11" s="180"/>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5"/>
      <c r="AG11" s="51">
        <f>'自動計算用_隠しファイル'!AG11</f>
        <v>0</v>
      </c>
      <c r="AH11" s="68">
        <f>'自動計算用_隠しファイル'!AH11</f>
        <v>0</v>
      </c>
      <c r="AI11" s="68" t="e">
        <f>'自動計算用_隠しファイル'!AI11</f>
        <v>#DIV/0!</v>
      </c>
      <c r="AK11" t="s">
        <v>115</v>
      </c>
    </row>
    <row r="12" spans="1:37" ht="18" customHeight="1">
      <c r="A12" s="133"/>
      <c r="B12" s="63"/>
      <c r="C12" s="180"/>
      <c r="D12" s="180"/>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5"/>
      <c r="AG12" s="51">
        <f>'自動計算用_隠しファイル'!AG12</f>
        <v>0</v>
      </c>
      <c r="AH12" s="68">
        <f>'自動計算用_隠しファイル'!AH12</f>
        <v>0</v>
      </c>
      <c r="AI12" s="68" t="e">
        <f>'自動計算用_隠しファイル'!AI12</f>
        <v>#DIV/0!</v>
      </c>
      <c r="AK12" t="s">
        <v>116</v>
      </c>
    </row>
    <row r="13" spans="1:35" ht="18" customHeight="1">
      <c r="A13" s="133"/>
      <c r="B13" s="63"/>
      <c r="C13" s="180"/>
      <c r="D13" s="180"/>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5"/>
      <c r="AG13" s="51">
        <f>'自動計算用_隠しファイル'!AG13</f>
        <v>0</v>
      </c>
      <c r="AH13" s="68">
        <f>'自動計算用_隠しファイル'!AH13</f>
        <v>0</v>
      </c>
      <c r="AI13" s="68" t="e">
        <f>'自動計算用_隠しファイル'!AI13</f>
        <v>#DIV/0!</v>
      </c>
    </row>
    <row r="14" spans="1:35" ht="18" customHeight="1">
      <c r="A14" s="133"/>
      <c r="B14" s="63"/>
      <c r="C14" s="180"/>
      <c r="D14" s="180"/>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5"/>
      <c r="AG14" s="51">
        <f>'自動計算用_隠しファイル'!AG14</f>
        <v>0</v>
      </c>
      <c r="AH14" s="68">
        <f>'自動計算用_隠しファイル'!AH14</f>
        <v>0</v>
      </c>
      <c r="AI14" s="68" t="e">
        <f>'自動計算用_隠しファイル'!AI14</f>
        <v>#DIV/0!</v>
      </c>
    </row>
    <row r="15" spans="1:35" ht="18" customHeight="1">
      <c r="A15" s="133"/>
      <c r="B15" s="63"/>
      <c r="C15" s="180"/>
      <c r="D15" s="180"/>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5"/>
      <c r="AG15" s="51">
        <f>'自動計算用_隠しファイル'!AG15</f>
        <v>0</v>
      </c>
      <c r="AH15" s="68">
        <f>'自動計算用_隠しファイル'!AH15</f>
        <v>0</v>
      </c>
      <c r="AI15" s="68" t="e">
        <f>'自動計算用_隠しファイル'!AI15</f>
        <v>#DIV/0!</v>
      </c>
    </row>
    <row r="16" spans="1:35" ht="18" customHeight="1">
      <c r="A16" s="133"/>
      <c r="B16" s="63"/>
      <c r="C16" s="180"/>
      <c r="D16" s="180"/>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5"/>
      <c r="AG16" s="51">
        <f>'自動計算用_隠しファイル'!AG16</f>
        <v>0</v>
      </c>
      <c r="AH16" s="68">
        <f>'自動計算用_隠しファイル'!AH16</f>
        <v>0</v>
      </c>
      <c r="AI16" s="68" t="e">
        <f>'自動計算用_隠しファイル'!AI16</f>
        <v>#DIV/0!</v>
      </c>
    </row>
    <row r="17" spans="1:35" ht="18" customHeight="1">
      <c r="A17" s="133"/>
      <c r="B17" s="63"/>
      <c r="C17" s="180"/>
      <c r="D17" s="180"/>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5"/>
      <c r="AG17" s="51">
        <f>'自動計算用_隠しファイル'!AG17</f>
        <v>0</v>
      </c>
      <c r="AH17" s="68">
        <f>'自動計算用_隠しファイル'!AH17</f>
        <v>0</v>
      </c>
      <c r="AI17" s="68" t="e">
        <f>'自動計算用_隠しファイル'!AI17</f>
        <v>#DIV/0!</v>
      </c>
    </row>
    <row r="18" spans="1:35" ht="18" customHeight="1">
      <c r="A18" s="133"/>
      <c r="B18" s="63"/>
      <c r="C18" s="180"/>
      <c r="D18" s="180"/>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5"/>
      <c r="AG18" s="51">
        <f>'自動計算用_隠しファイル'!AG18</f>
        <v>0</v>
      </c>
      <c r="AH18" s="68">
        <f>'自動計算用_隠しファイル'!AH18</f>
        <v>0</v>
      </c>
      <c r="AI18" s="68" t="e">
        <f>'自動計算用_隠しファイル'!AI18</f>
        <v>#DIV/0!</v>
      </c>
    </row>
    <row r="19" spans="1:35" ht="18" customHeight="1">
      <c r="A19" s="133"/>
      <c r="B19" s="63"/>
      <c r="C19" s="180"/>
      <c r="D19" s="180"/>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5"/>
      <c r="AG19" s="51">
        <f>'自動計算用_隠しファイル'!AG19</f>
        <v>0</v>
      </c>
      <c r="AH19" s="68">
        <f>'自動計算用_隠しファイル'!AH19</f>
        <v>0</v>
      </c>
      <c r="AI19" s="68" t="e">
        <f>'自動計算用_隠しファイル'!AI19</f>
        <v>#DIV/0!</v>
      </c>
    </row>
    <row r="20" spans="1:35" ht="18" customHeight="1">
      <c r="A20" s="133"/>
      <c r="B20" s="63"/>
      <c r="C20" s="180"/>
      <c r="D20" s="180"/>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5"/>
      <c r="AG20" s="51">
        <f>'自動計算用_隠しファイル'!AG20</f>
        <v>0</v>
      </c>
      <c r="AH20" s="68">
        <f>'自動計算用_隠しファイル'!AH20</f>
        <v>0</v>
      </c>
      <c r="AI20" s="68" t="e">
        <f>'自動計算用_隠しファイル'!AI20</f>
        <v>#DIV/0!</v>
      </c>
    </row>
    <row r="21" spans="1:35" ht="18" customHeight="1">
      <c r="A21" s="133"/>
      <c r="B21" s="63"/>
      <c r="C21" s="180"/>
      <c r="D21" s="180"/>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c r="AG21" s="51">
        <f>'自動計算用_隠しファイル'!AG21</f>
        <v>0</v>
      </c>
      <c r="AH21" s="68">
        <f>'自動計算用_隠しファイル'!AH21</f>
        <v>0</v>
      </c>
      <c r="AI21" s="68" t="e">
        <f>'自動計算用_隠しファイル'!AI21</f>
        <v>#DIV/0!</v>
      </c>
    </row>
    <row r="22" spans="1:35" ht="18" customHeight="1">
      <c r="A22" s="133"/>
      <c r="B22" s="63"/>
      <c r="C22" s="180"/>
      <c r="D22" s="180"/>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5"/>
      <c r="AG22" s="51">
        <f>'自動計算用_隠しファイル'!AG22</f>
        <v>0</v>
      </c>
      <c r="AH22" s="68">
        <f>'自動計算用_隠しファイル'!AH22</f>
        <v>0</v>
      </c>
      <c r="AI22" s="68" t="e">
        <f>'自動計算用_隠しファイル'!AI22</f>
        <v>#DIV/0!</v>
      </c>
    </row>
    <row r="23" spans="1:35" ht="18" customHeight="1">
      <c r="A23" s="133"/>
      <c r="B23" s="63"/>
      <c r="C23" s="180"/>
      <c r="D23" s="180"/>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5"/>
      <c r="AG23" s="51">
        <f>'自動計算用_隠しファイル'!AG23</f>
        <v>0</v>
      </c>
      <c r="AH23" s="68">
        <f>'自動計算用_隠しファイル'!AH23</f>
        <v>0</v>
      </c>
      <c r="AI23" s="68" t="e">
        <f>'自動計算用_隠しファイル'!AI23</f>
        <v>#DIV/0!</v>
      </c>
    </row>
    <row r="24" spans="1:35" ht="18" customHeight="1">
      <c r="A24" s="133"/>
      <c r="B24" s="63"/>
      <c r="C24" s="180"/>
      <c r="D24" s="180"/>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5"/>
      <c r="AG24" s="51">
        <f>'自動計算用_隠しファイル'!AG24</f>
        <v>0</v>
      </c>
      <c r="AH24" s="68">
        <f>'自動計算用_隠しファイル'!AH24</f>
        <v>0</v>
      </c>
      <c r="AI24" s="68" t="e">
        <f>'自動計算用_隠しファイル'!AI24</f>
        <v>#DIV/0!</v>
      </c>
    </row>
    <row r="25" spans="1:35" ht="18" customHeight="1">
      <c r="A25" s="133"/>
      <c r="B25" s="63"/>
      <c r="C25" s="180"/>
      <c r="D25" s="180"/>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5"/>
      <c r="AG25" s="51">
        <f>'自動計算用_隠しファイル'!AG25</f>
        <v>0</v>
      </c>
      <c r="AH25" s="68">
        <f>'自動計算用_隠しファイル'!AH25</f>
        <v>0</v>
      </c>
      <c r="AI25" s="68" t="e">
        <f>'自動計算用_隠しファイル'!AI25</f>
        <v>#DIV/0!</v>
      </c>
    </row>
    <row r="26" spans="1:35" ht="18" customHeight="1">
      <c r="A26" s="133"/>
      <c r="B26" s="63"/>
      <c r="C26" s="180"/>
      <c r="D26" s="180"/>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5"/>
      <c r="AG26" s="51">
        <f>'自動計算用_隠しファイル'!AG26</f>
        <v>0</v>
      </c>
      <c r="AH26" s="68">
        <f>'自動計算用_隠しファイル'!AH26</f>
        <v>0</v>
      </c>
      <c r="AI26" s="68" t="e">
        <f>'自動計算用_隠しファイル'!AI26</f>
        <v>#DIV/0!</v>
      </c>
    </row>
    <row r="27" spans="1:35" ht="18" customHeight="1">
      <c r="A27" s="133"/>
      <c r="B27" s="63"/>
      <c r="C27" s="180"/>
      <c r="D27" s="180"/>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5"/>
      <c r="AG27" s="51">
        <f>'自動計算用_隠しファイル'!AG27</f>
        <v>0</v>
      </c>
      <c r="AH27" s="68">
        <f>'自動計算用_隠しファイル'!AH27</f>
        <v>0</v>
      </c>
      <c r="AI27" s="68" t="e">
        <f>'自動計算用_隠しファイル'!AI27</f>
        <v>#DIV/0!</v>
      </c>
    </row>
    <row r="28" spans="1:35" ht="18" customHeight="1" thickBot="1">
      <c r="A28" s="134"/>
      <c r="B28" s="63"/>
      <c r="C28" s="184"/>
      <c r="D28" s="184"/>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7"/>
      <c r="AG28" s="51">
        <f>'自動計算用_隠しファイル'!AG28</f>
        <v>0</v>
      </c>
      <c r="AH28" s="68">
        <f>'自動計算用_隠しファイル'!AH28</f>
        <v>0</v>
      </c>
      <c r="AI28" s="68" t="e">
        <f>'自動計算用_隠しファイル'!AI28</f>
        <v>#DIV/0!</v>
      </c>
    </row>
    <row r="29" spans="1:35" ht="18.75" customHeight="1" thickTop="1">
      <c r="A29" s="186"/>
      <c r="B29" s="187"/>
      <c r="C29" s="187"/>
      <c r="D29" s="188"/>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5"/>
      <c r="AG29" s="157"/>
      <c r="AH29" s="158"/>
      <c r="AI29" s="159"/>
    </row>
    <row r="30" spans="1:35" ht="29.25" customHeight="1">
      <c r="A30" s="181" t="s">
        <v>95</v>
      </c>
      <c r="B30" s="161"/>
      <c r="C30" s="161"/>
      <c r="D30" s="162"/>
      <c r="E30" s="22">
        <f>'事前入力シート'!AL48</f>
        <v>0</v>
      </c>
      <c r="F30" s="14" t="s">
        <v>25</v>
      </c>
      <c r="G30" s="163">
        <f>'事前入力シート'!AN48</f>
        <v>0</v>
      </c>
      <c r="H30" s="163"/>
      <c r="I30" s="14" t="s">
        <v>26</v>
      </c>
      <c r="J30" s="22">
        <f>'事前入力シート'!AL49</f>
        <v>0</v>
      </c>
      <c r="K30" s="14" t="s">
        <v>25</v>
      </c>
      <c r="L30" s="163">
        <f>'事前入力シート'!AN49</f>
        <v>0</v>
      </c>
      <c r="M30" s="163"/>
      <c r="N30" s="14" t="s">
        <v>26</v>
      </c>
      <c r="O30" s="22">
        <f>'事前入力シート'!AL50</f>
        <v>0</v>
      </c>
      <c r="P30" s="14" t="s">
        <v>25</v>
      </c>
      <c r="Q30" s="163">
        <f>'事前入力シート'!AN50</f>
        <v>0</v>
      </c>
      <c r="R30" s="163"/>
      <c r="S30" s="14" t="s">
        <v>26</v>
      </c>
      <c r="T30" s="164" t="s">
        <v>28</v>
      </c>
      <c r="U30" s="165"/>
      <c r="V30" s="165"/>
      <c r="W30" s="165"/>
      <c r="X30" s="163">
        <f>ROUNDDOWN((G30+L30+Q30)/3,1)</f>
        <v>0</v>
      </c>
      <c r="Y30" s="163"/>
      <c r="Z30" s="5" t="s">
        <v>26</v>
      </c>
      <c r="AA30" s="4"/>
      <c r="AB30" s="4"/>
      <c r="AC30" s="4"/>
      <c r="AD30" s="4"/>
      <c r="AE30" s="4"/>
      <c r="AF30" s="4"/>
      <c r="AG30" s="9" t="s">
        <v>91</v>
      </c>
      <c r="AH30" s="52">
        <f>SUM(AH9:AH28)</f>
        <v>0</v>
      </c>
      <c r="AI30" s="53" t="e">
        <f>ROUNDDOWN(AH30/AF5,1)&amp;"人"</f>
        <v>#DIV/0!</v>
      </c>
    </row>
    <row r="31" spans="1:35" ht="18.75" customHeight="1">
      <c r="A31" s="15"/>
      <c r="B31" s="15"/>
      <c r="C31" s="15"/>
      <c r="D31" s="15"/>
      <c r="E31" s="4"/>
      <c r="F31" s="4"/>
      <c r="G31" s="9"/>
      <c r="H31" s="9"/>
      <c r="I31" s="4"/>
      <c r="J31" s="4"/>
      <c r="K31" s="4"/>
      <c r="L31" s="9"/>
      <c r="M31" s="9"/>
      <c r="N31" s="4"/>
      <c r="O31" s="4"/>
      <c r="P31" s="4"/>
      <c r="Q31" s="9"/>
      <c r="R31" s="9"/>
      <c r="S31" s="4"/>
      <c r="T31" s="9"/>
      <c r="U31" s="9"/>
      <c r="V31" s="9"/>
      <c r="W31" s="9"/>
      <c r="X31" s="9"/>
      <c r="Y31" s="9"/>
      <c r="Z31" s="4"/>
      <c r="AA31" s="4"/>
      <c r="AB31" s="4"/>
      <c r="AC31" s="4"/>
      <c r="AD31" s="4"/>
      <c r="AE31" s="4"/>
      <c r="AF31" s="4"/>
      <c r="AG31" s="9"/>
      <c r="AH31" s="9"/>
      <c r="AI31" s="9"/>
    </row>
    <row r="32" spans="1:35" ht="18" customHeight="1">
      <c r="A32" s="164" t="s">
        <v>12</v>
      </c>
      <c r="B32" s="165"/>
      <c r="C32" s="165"/>
      <c r="D32" s="166"/>
      <c r="E32" s="177"/>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9"/>
    </row>
    <row r="33" spans="1:35" ht="18" customHeight="1">
      <c r="A33" s="164" t="s">
        <v>13</v>
      </c>
      <c r="B33" s="165"/>
      <c r="C33" s="165"/>
      <c r="D33" s="166"/>
      <c r="E33" s="189"/>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1"/>
    </row>
    <row r="34" spans="1:35" ht="18" customHeight="1">
      <c r="A34" s="35"/>
      <c r="B34" s="35"/>
      <c r="C34" s="35"/>
      <c r="D34" s="35"/>
      <c r="E34" s="35"/>
      <c r="F34" s="35"/>
      <c r="G34" s="35"/>
      <c r="H34" s="35"/>
      <c r="I34" s="35"/>
      <c r="J34" s="35"/>
      <c r="K34" s="182" t="s">
        <v>80</v>
      </c>
      <c r="L34" s="182"/>
      <c r="M34" s="35"/>
      <c r="N34" s="35"/>
      <c r="O34" s="35"/>
      <c r="P34" s="35"/>
      <c r="Q34" s="35"/>
      <c r="R34" s="35"/>
      <c r="S34" s="182" t="s">
        <v>80</v>
      </c>
      <c r="T34" s="182"/>
      <c r="U34" s="35"/>
      <c r="V34" s="35"/>
      <c r="W34" s="35"/>
      <c r="X34" s="35"/>
      <c r="Y34" s="35"/>
      <c r="Z34" s="35"/>
      <c r="AA34" s="182" t="s">
        <v>80</v>
      </c>
      <c r="AB34" s="182"/>
      <c r="AC34" s="35"/>
      <c r="AD34" s="35"/>
      <c r="AE34" s="35"/>
      <c r="AF34" s="35"/>
      <c r="AG34" s="35"/>
      <c r="AH34" s="35"/>
      <c r="AI34" s="35"/>
    </row>
    <row r="35" spans="1:35" ht="18" customHeight="1">
      <c r="A35" s="34"/>
      <c r="B35" s="34"/>
      <c r="C35" s="34" t="s">
        <v>47</v>
      </c>
      <c r="D35" s="34"/>
      <c r="E35" s="1" t="s">
        <v>48</v>
      </c>
      <c r="F35" s="173">
        <f>IF('事前入力シート'!AR44="","",'事前入力シート'!AR44&amp;"："&amp;IF('事前入力シート'!AT44&lt;10,"0"&amp;'事前入力シート'!AT44,'事前入力シート'!AT44)&amp;"～"&amp;'事前入力シート'!AW44&amp;"："&amp;IF('事前入力シート'!AY44&lt;10,"0"&amp;'事前入力シート'!AY44,'事前入力シート'!AY44))</f>
      </c>
      <c r="G35" s="163"/>
      <c r="H35" s="163"/>
      <c r="I35" s="163"/>
      <c r="J35" s="174"/>
      <c r="K35" s="175">
        <f>'事前入力シート'!BB44</f>
        <v>0</v>
      </c>
      <c r="L35" s="176"/>
      <c r="M35" s="1" t="s">
        <v>51</v>
      </c>
      <c r="N35" s="173">
        <f>IF('事前入力シート'!AR48="","",'事前入力シート'!AR48&amp;"："&amp;IF('事前入力シート'!AT48&lt;10,"0"&amp;'事前入力シート'!AT48,'事前入力シート'!AT48)&amp;"～"&amp;'事前入力シート'!AW48&amp;"："&amp;IF('事前入力シート'!AY48&lt;10,"0"&amp;'事前入力シート'!AY48,'事前入力シート'!AY48))</f>
      </c>
      <c r="O35" s="163"/>
      <c r="P35" s="163"/>
      <c r="Q35" s="163"/>
      <c r="R35" s="174"/>
      <c r="S35" s="175">
        <f>'事前入力シート'!BB48</f>
        <v>0</v>
      </c>
      <c r="T35" s="176"/>
      <c r="U35" s="1" t="s">
        <v>54</v>
      </c>
      <c r="V35" s="173">
        <f>IF('事前入力シート'!AR51="","",'事前入力シート'!AR51&amp;"："&amp;IF('事前入力シート'!AT51&lt;10,"0"&amp;'事前入力シート'!AT51,'事前入力シート'!AT51)&amp;"～"&amp;'事前入力シート'!AW51&amp;"："&amp;IF('事前入力シート'!AY51&lt;10,"0"&amp;'事前入力シート'!AY51,'事前入力シート'!AY51))</f>
      </c>
      <c r="W35" s="163"/>
      <c r="X35" s="163"/>
      <c r="Y35" s="163"/>
      <c r="Z35" s="174"/>
      <c r="AA35" s="175">
        <f>'事前入力シート'!BB51</f>
        <v>0</v>
      </c>
      <c r="AB35" s="176"/>
      <c r="AC35" s="1" t="s">
        <v>117</v>
      </c>
      <c r="AD35" s="167" t="e">
        <f>"有給休暇（"&amp;'事前入力シート'!AE57/'事前入力シート'!AE58&amp;"時間）"</f>
        <v>#DIV/0!</v>
      </c>
      <c r="AE35" s="168"/>
      <c r="AF35" s="168"/>
      <c r="AG35" s="168"/>
      <c r="AH35" s="169"/>
      <c r="AI35" s="34"/>
    </row>
    <row r="36" spans="1:35" ht="18" customHeight="1">
      <c r="A36" s="34"/>
      <c r="B36" s="34"/>
      <c r="C36" s="34"/>
      <c r="D36" s="34"/>
      <c r="E36" s="1" t="s">
        <v>49</v>
      </c>
      <c r="F36" s="173">
        <f>IF('事前入力シート'!AR46="","",'事前入力シート'!AR46&amp;"："&amp;IF('事前入力シート'!AT46&lt;10,"0"&amp;'事前入力シート'!AT46,'事前入力シート'!AT46)&amp;"～"&amp;'事前入力シート'!AW46&amp;"："&amp;IF('事前入力シート'!AY46&lt;10,"0"&amp;'事前入力シート'!AY46,'事前入力シート'!AY46))</f>
      </c>
      <c r="G36" s="163"/>
      <c r="H36" s="163"/>
      <c r="I36" s="163"/>
      <c r="J36" s="174"/>
      <c r="K36" s="175">
        <f>'事前入力シート'!BB46</f>
        <v>0</v>
      </c>
      <c r="L36" s="176"/>
      <c r="M36" s="1" t="s">
        <v>52</v>
      </c>
      <c r="N36" s="173">
        <f>IF('事前入力シート'!AR49="","",'事前入力シート'!AR49&amp;"："&amp;IF('事前入力シート'!AT49&lt;10,"0"&amp;'事前入力シート'!AT49,'事前入力シート'!AT49)&amp;"～"&amp;'事前入力シート'!AW49&amp;"："&amp;IF('事前入力シート'!AY49&lt;10,"0"&amp;'事前入力シート'!AY49,'事前入力シート'!AY49))</f>
      </c>
      <c r="O36" s="163"/>
      <c r="P36" s="163"/>
      <c r="Q36" s="163"/>
      <c r="R36" s="174"/>
      <c r="S36" s="175">
        <f>'事前入力シート'!BB49</f>
        <v>0</v>
      </c>
      <c r="T36" s="176"/>
      <c r="U36" s="1" t="s">
        <v>55</v>
      </c>
      <c r="V36" s="173">
        <f>IF('事前入力シート'!AR52="","",'事前入力シート'!AR52&amp;"："&amp;IF('事前入力シート'!AT52&lt;10,"0"&amp;'事前入力シート'!AT52,'事前入力シート'!AT52)&amp;"～"&amp;'事前入力シート'!AW52&amp;"："&amp;IF('事前入力シート'!AY52&lt;10,"0"&amp;'事前入力シート'!AY52,'事前入力シート'!AY52))</f>
      </c>
      <c r="W36" s="163"/>
      <c r="X36" s="163"/>
      <c r="Y36" s="163"/>
      <c r="Z36" s="174"/>
      <c r="AA36" s="175">
        <f>'事前入力シート'!BB52</f>
        <v>0</v>
      </c>
      <c r="AB36" s="176"/>
      <c r="AC36" s="171" t="s">
        <v>119</v>
      </c>
      <c r="AD36" s="171"/>
      <c r="AE36" s="171"/>
      <c r="AF36" s="171"/>
      <c r="AG36" s="171"/>
      <c r="AH36" s="171"/>
      <c r="AI36" s="34"/>
    </row>
    <row r="37" spans="1:35" ht="18" customHeight="1">
      <c r="A37" s="33"/>
      <c r="B37" s="33"/>
      <c r="C37" s="33"/>
      <c r="D37" s="33"/>
      <c r="E37" s="1" t="s">
        <v>50</v>
      </c>
      <c r="F37" s="173">
        <f>IF('事前入力シート'!AR47="","",'事前入力シート'!AR47&amp;"："&amp;IF('事前入力シート'!AT47&lt;10,"0"&amp;'事前入力シート'!AT47,'事前入力シート'!AT47)&amp;"～"&amp;'事前入力シート'!AW47&amp;"："&amp;IF('事前入力シート'!AY47&lt;10,"0"&amp;'事前入力シート'!AY47,'事前入力シート'!AY47))</f>
      </c>
      <c r="G37" s="163"/>
      <c r="H37" s="163"/>
      <c r="I37" s="163"/>
      <c r="J37" s="174"/>
      <c r="K37" s="175">
        <f>'事前入力シート'!BB47</f>
        <v>0</v>
      </c>
      <c r="L37" s="176"/>
      <c r="M37" s="1" t="s">
        <v>53</v>
      </c>
      <c r="N37" s="173">
        <f>IF('事前入力シート'!AR50="","",'事前入力シート'!AR50&amp;"："&amp;IF('事前入力シート'!AT50&lt;10,"0"&amp;'事前入力シート'!AT50,'事前入力シート'!AT50)&amp;"～"&amp;'事前入力シート'!AW50&amp;"："&amp;IF('事前入力シート'!AY50&lt;10,"0"&amp;'事前入力シート'!AY50,'事前入力シート'!AY50))</f>
      </c>
      <c r="O37" s="163"/>
      <c r="P37" s="163"/>
      <c r="Q37" s="163"/>
      <c r="R37" s="174"/>
      <c r="S37" s="175">
        <f>'事前入力シート'!BB50</f>
        <v>0</v>
      </c>
      <c r="T37" s="176"/>
      <c r="U37" s="1" t="s">
        <v>56</v>
      </c>
      <c r="V37" s="173">
        <f>IF('事前入力シート'!AR53="","",'事前入力シート'!AR53&amp;"："&amp;IF('事前入力シート'!AT53&lt;10,"0"&amp;'事前入力シート'!AT53,'事前入力シート'!AT53)&amp;"～"&amp;'事前入力シート'!AW53&amp;"："&amp;IF('事前入力シート'!AY53&lt;10,"0"&amp;'事前入力シート'!AY53,'事前入力シート'!AY53))</f>
      </c>
      <c r="W37" s="163"/>
      <c r="X37" s="163"/>
      <c r="Y37" s="163"/>
      <c r="Z37" s="174"/>
      <c r="AA37" s="175">
        <f>'事前入力シート'!BB53</f>
        <v>0</v>
      </c>
      <c r="AB37" s="176"/>
      <c r="AC37" s="172" t="s">
        <v>120</v>
      </c>
      <c r="AD37" s="171"/>
      <c r="AE37" s="171"/>
      <c r="AF37" s="171"/>
      <c r="AG37" s="171"/>
      <c r="AH37" s="171"/>
      <c r="AI37" s="34"/>
    </row>
    <row r="39" spans="27:35" s="6" customFormat="1" ht="13.5">
      <c r="AA39"/>
      <c r="AB39"/>
      <c r="AC39"/>
      <c r="AD39"/>
      <c r="AE39"/>
      <c r="AF39"/>
      <c r="AG39" t="s">
        <v>34</v>
      </c>
      <c r="AH39"/>
      <c r="AI39"/>
    </row>
    <row r="40" s="6" customFormat="1" ht="13.5">
      <c r="A40" s="7"/>
    </row>
    <row r="41" s="6" customFormat="1" ht="13.5"/>
    <row r="42" s="6" customFormat="1" ht="13.5"/>
    <row r="43" spans="1:35" s="6" customFormat="1" ht="13.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row>
    <row r="44" spans="1:35" s="6" customFormat="1"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row>
    <row r="45" spans="1:35" s="6" customFormat="1" ht="13.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s="6" customFormat="1" ht="1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row>
    <row r="47" s="6" customFormat="1" ht="13.5"/>
    <row r="48" s="6" customFormat="1" ht="13.5"/>
    <row r="49" s="6" customFormat="1" ht="13.5"/>
    <row r="50" s="6" customFormat="1" ht="13.5">
      <c r="A50" s="7"/>
    </row>
    <row r="51" s="6" customFormat="1" ht="13.5"/>
    <row r="52" s="6" customFormat="1" ht="13.5"/>
  </sheetData>
  <sheetProtection sheet="1" selectLockedCells="1"/>
  <mergeCells count="70">
    <mergeCell ref="C10:D10"/>
    <mergeCell ref="C11:D11"/>
    <mergeCell ref="C17:D17"/>
    <mergeCell ref="C18:D18"/>
    <mergeCell ref="C19:D19"/>
    <mergeCell ref="C20:D20"/>
    <mergeCell ref="C12:D12"/>
    <mergeCell ref="C13:D13"/>
    <mergeCell ref="C14:D14"/>
    <mergeCell ref="C15:D15"/>
    <mergeCell ref="C25:D25"/>
    <mergeCell ref="C21:D21"/>
    <mergeCell ref="AD35:AH35"/>
    <mergeCell ref="Q30:R30"/>
    <mergeCell ref="A33:D33"/>
    <mergeCell ref="A29:D29"/>
    <mergeCell ref="G30:H30"/>
    <mergeCell ref="E33:AI33"/>
    <mergeCell ref="AC4:AH4"/>
    <mergeCell ref="T30:W30"/>
    <mergeCell ref="F35:J35"/>
    <mergeCell ref="K35:L35"/>
    <mergeCell ref="C9:D9"/>
    <mergeCell ref="AD3:AH3"/>
    <mergeCell ref="AF5:AG5"/>
    <mergeCell ref="L6:R6"/>
    <mergeCell ref="Z6:AF6"/>
    <mergeCell ref="AG6:AG8"/>
    <mergeCell ref="S37:T37"/>
    <mergeCell ref="AE2:AG2"/>
    <mergeCell ref="AI6:AI8"/>
    <mergeCell ref="AG29:AI29"/>
    <mergeCell ref="C22:D22"/>
    <mergeCell ref="C26:D26"/>
    <mergeCell ref="C27:D27"/>
    <mergeCell ref="C28:D28"/>
    <mergeCell ref="E6:K6"/>
    <mergeCell ref="AH6:AH8"/>
    <mergeCell ref="F36:J36"/>
    <mergeCell ref="K36:L36"/>
    <mergeCell ref="F37:J37"/>
    <mergeCell ref="K37:L37"/>
    <mergeCell ref="N35:R35"/>
    <mergeCell ref="N37:R37"/>
    <mergeCell ref="N36:R36"/>
    <mergeCell ref="S36:T36"/>
    <mergeCell ref="V35:Z35"/>
    <mergeCell ref="K34:L34"/>
    <mergeCell ref="AA35:AB35"/>
    <mergeCell ref="L30:M30"/>
    <mergeCell ref="X30:Y30"/>
    <mergeCell ref="S34:T34"/>
    <mergeCell ref="AA34:AB34"/>
    <mergeCell ref="S35:T35"/>
    <mergeCell ref="A6:A8"/>
    <mergeCell ref="B6:B8"/>
    <mergeCell ref="C6:D8"/>
    <mergeCell ref="A32:D32"/>
    <mergeCell ref="E32:AI32"/>
    <mergeCell ref="C16:D16"/>
    <mergeCell ref="S6:Y6"/>
    <mergeCell ref="A30:D30"/>
    <mergeCell ref="C23:D23"/>
    <mergeCell ref="C24:D24"/>
    <mergeCell ref="AC36:AH36"/>
    <mergeCell ref="AC37:AH37"/>
    <mergeCell ref="V36:Z36"/>
    <mergeCell ref="AA36:AB36"/>
    <mergeCell ref="V37:Z37"/>
    <mergeCell ref="AA37:AB37"/>
  </mergeCells>
  <dataValidations count="3">
    <dataValidation allowBlank="1" showInputMessage="1" showErrorMessage="1" imeMode="on" sqref="A9:A28 C9:D28"/>
    <dataValidation allowBlank="1" showInputMessage="1" showErrorMessage="1" imeMode="off" sqref="E9:AF28"/>
    <dataValidation type="list" showInputMessage="1" showErrorMessage="1" sqref="B9:B28">
      <formula1>$AK$9:$AK$12</formula1>
    </dataValidation>
  </dataValidations>
  <hyperlinks>
    <hyperlink ref="A1" location="事前入力シート!AF38" display="戻る"/>
  </hyperlinks>
  <printOptions horizontalCentered="1"/>
  <pageMargins left="0.1968503937007874" right="0.1968503937007874" top="1.141732283464567" bottom="0.2362204724409449" header="0.5118110236220472" footer="0.1968503937007874"/>
  <pageSetup horizontalDpi="600" verticalDpi="600" orientation="landscape" paperSize="9" scale="80" r:id="rId1"/>
  <headerFooter alignWithMargins="0">
    <oddFooter>&amp;C&amp;P/&amp;N
</oddFooter>
  </headerFooter>
</worksheet>
</file>

<file path=xl/worksheets/sheet4.xml><?xml version="1.0" encoding="utf-8"?>
<worksheet xmlns="http://schemas.openxmlformats.org/spreadsheetml/2006/main" xmlns:r="http://schemas.openxmlformats.org/officeDocument/2006/relationships">
  <dimension ref="A1:AI39"/>
  <sheetViews>
    <sheetView view="pageBreakPreview" zoomScale="90" zoomScaleNormal="75" zoomScaleSheetLayoutView="90" zoomScalePageLayoutView="0" workbookViewId="0" topLeftCell="A1">
      <selection activeCell="C14" sqref="C14:D14"/>
    </sheetView>
  </sheetViews>
  <sheetFormatPr defaultColWidth="9.00390625" defaultRowHeight="13.5"/>
  <cols>
    <col min="1" max="1" width="10.00390625" style="0" customWidth="1"/>
    <col min="2" max="2" width="4.875" style="0" customWidth="1"/>
    <col min="4" max="4" width="2.75390625" style="0" customWidth="1"/>
    <col min="5" max="32" width="3.625" style="0" customWidth="1"/>
    <col min="33" max="33" width="7.125" style="0" customWidth="1"/>
    <col min="34" max="34" width="7.25390625" style="0" customWidth="1"/>
    <col min="35" max="35" width="7.00390625" style="0" customWidth="1"/>
  </cols>
  <sheetData>
    <row r="1" spans="1:35" ht="14.25" thickBot="1">
      <c r="A1" s="71" t="s">
        <v>92</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row>
    <row r="2" spans="1:35" ht="15" thickBot="1">
      <c r="A2" s="70" t="s">
        <v>20</v>
      </c>
      <c r="B2" s="70"/>
      <c r="C2" s="70"/>
      <c r="D2" s="70"/>
      <c r="E2" s="70"/>
      <c r="F2" s="70"/>
      <c r="G2" s="70"/>
      <c r="H2" s="70"/>
      <c r="I2" s="70"/>
      <c r="J2" s="70"/>
      <c r="K2" s="70"/>
      <c r="L2" s="70"/>
      <c r="M2" s="70"/>
      <c r="N2" s="70"/>
      <c r="O2" s="70"/>
      <c r="P2" s="70"/>
      <c r="Q2" s="70"/>
      <c r="R2" s="70"/>
      <c r="S2" s="70"/>
      <c r="T2" s="70"/>
      <c r="U2" s="70"/>
      <c r="V2" s="70"/>
      <c r="W2" s="70"/>
      <c r="X2" s="70"/>
      <c r="Y2" s="70"/>
      <c r="Z2" s="72" t="s">
        <v>30</v>
      </c>
      <c r="AA2" s="72"/>
      <c r="AB2" s="72"/>
      <c r="AC2" s="72"/>
      <c r="AD2" s="73"/>
      <c r="AE2" s="206"/>
      <c r="AF2" s="207"/>
      <c r="AG2" s="72" t="s">
        <v>31</v>
      </c>
      <c r="AH2" s="70"/>
      <c r="AI2" s="70"/>
    </row>
    <row r="3" spans="1:35" ht="13.5">
      <c r="A3" s="70"/>
      <c r="B3" s="70" t="s">
        <v>11</v>
      </c>
      <c r="C3" s="70"/>
      <c r="D3" s="70"/>
      <c r="E3" s="70"/>
      <c r="F3" s="70"/>
      <c r="G3" s="70"/>
      <c r="H3" s="70"/>
      <c r="I3" s="70"/>
      <c r="J3" s="70"/>
      <c r="K3" s="70"/>
      <c r="L3" s="70"/>
      <c r="M3" s="70"/>
      <c r="N3" s="70"/>
      <c r="O3" s="70"/>
      <c r="P3" s="70"/>
      <c r="Q3" s="70"/>
      <c r="R3" s="70"/>
      <c r="S3" s="70"/>
      <c r="T3" s="70"/>
      <c r="U3" s="70"/>
      <c r="V3" s="70"/>
      <c r="W3" s="70"/>
      <c r="X3" s="70"/>
      <c r="Y3" s="70"/>
      <c r="Z3" s="70" t="s">
        <v>0</v>
      </c>
      <c r="AA3" s="70"/>
      <c r="AB3" s="70"/>
      <c r="AC3" s="70"/>
      <c r="AD3" s="70"/>
      <c r="AE3" s="70"/>
      <c r="AF3" s="70"/>
      <c r="AG3" s="70"/>
      <c r="AH3" s="70"/>
      <c r="AI3" s="70"/>
    </row>
    <row r="4" spans="1:35" ht="14.25" thickBot="1">
      <c r="A4" s="70"/>
      <c r="B4" s="70"/>
      <c r="C4" s="70"/>
      <c r="D4" s="70"/>
      <c r="E4" s="70"/>
      <c r="F4" s="70"/>
      <c r="G4" s="70"/>
      <c r="H4" s="70"/>
      <c r="I4" s="70"/>
      <c r="J4" s="70"/>
      <c r="K4" s="70"/>
      <c r="L4" s="70"/>
      <c r="M4" s="70"/>
      <c r="N4" s="70"/>
      <c r="O4" s="70"/>
      <c r="P4" s="70"/>
      <c r="Q4" s="70"/>
      <c r="R4" s="70"/>
      <c r="S4" s="70"/>
      <c r="T4" s="70"/>
      <c r="U4" s="70"/>
      <c r="V4" s="70"/>
      <c r="W4" s="70"/>
      <c r="X4" s="70"/>
      <c r="Y4" s="70"/>
      <c r="Z4" s="70" t="s">
        <v>32</v>
      </c>
      <c r="AA4" s="70"/>
      <c r="AB4" s="70"/>
      <c r="AC4" s="70"/>
      <c r="AD4" s="70"/>
      <c r="AE4" s="70"/>
      <c r="AF4" s="70"/>
      <c r="AG4" s="70"/>
      <c r="AH4" s="70"/>
      <c r="AI4" s="70"/>
    </row>
    <row r="5" spans="1:35" ht="15" thickBot="1">
      <c r="A5" s="70"/>
      <c r="B5" s="70" t="s">
        <v>19</v>
      </c>
      <c r="C5" s="70"/>
      <c r="D5" s="70"/>
      <c r="E5" s="70"/>
      <c r="F5" s="70"/>
      <c r="G5" s="70"/>
      <c r="H5" s="70"/>
      <c r="I5" s="70"/>
      <c r="J5" s="70"/>
      <c r="K5" s="70"/>
      <c r="L5" s="70"/>
      <c r="M5" s="70"/>
      <c r="N5" s="70"/>
      <c r="O5" s="70"/>
      <c r="P5" s="70"/>
      <c r="Q5" s="70"/>
      <c r="R5" s="70"/>
      <c r="S5" s="70"/>
      <c r="T5" s="70"/>
      <c r="U5" s="70"/>
      <c r="V5" s="70"/>
      <c r="W5" s="70"/>
      <c r="X5" s="70"/>
      <c r="Y5" s="70"/>
      <c r="Z5" s="74" t="s">
        <v>38</v>
      </c>
      <c r="AA5" s="75"/>
      <c r="AB5" s="75"/>
      <c r="AC5" s="75"/>
      <c r="AD5" s="75"/>
      <c r="AE5" s="75"/>
      <c r="AF5" s="75"/>
      <c r="AG5" s="131"/>
      <c r="AH5" s="72" t="s">
        <v>39</v>
      </c>
      <c r="AI5" s="70"/>
    </row>
    <row r="6" spans="1:35" ht="13.5">
      <c r="A6" s="192" t="s">
        <v>33</v>
      </c>
      <c r="B6" s="195" t="s">
        <v>1</v>
      </c>
      <c r="C6" s="196" t="s">
        <v>2</v>
      </c>
      <c r="D6" s="196"/>
      <c r="E6" s="197" t="s">
        <v>3</v>
      </c>
      <c r="F6" s="197"/>
      <c r="G6" s="197"/>
      <c r="H6" s="197"/>
      <c r="I6" s="197"/>
      <c r="J6" s="197"/>
      <c r="K6" s="197"/>
      <c r="L6" s="197" t="s">
        <v>4</v>
      </c>
      <c r="M6" s="197"/>
      <c r="N6" s="197"/>
      <c r="O6" s="197"/>
      <c r="P6" s="197"/>
      <c r="Q6" s="197"/>
      <c r="R6" s="197"/>
      <c r="S6" s="197" t="s">
        <v>5</v>
      </c>
      <c r="T6" s="197"/>
      <c r="U6" s="197"/>
      <c r="V6" s="197"/>
      <c r="W6" s="197"/>
      <c r="X6" s="197"/>
      <c r="Y6" s="197"/>
      <c r="Z6" s="197" t="s">
        <v>6</v>
      </c>
      <c r="AA6" s="197"/>
      <c r="AB6" s="197"/>
      <c r="AC6" s="197"/>
      <c r="AD6" s="197"/>
      <c r="AE6" s="197"/>
      <c r="AF6" s="200"/>
      <c r="AG6" s="198" t="s">
        <v>7</v>
      </c>
      <c r="AH6" s="195" t="s">
        <v>8</v>
      </c>
      <c r="AI6" s="195" t="s">
        <v>9</v>
      </c>
    </row>
    <row r="7" spans="1:35" ht="13.5">
      <c r="A7" s="193"/>
      <c r="B7" s="195"/>
      <c r="C7" s="196"/>
      <c r="D7" s="196"/>
      <c r="E7" s="77">
        <v>1</v>
      </c>
      <c r="F7" s="77">
        <v>2</v>
      </c>
      <c r="G7" s="77">
        <v>3</v>
      </c>
      <c r="H7" s="77">
        <v>4</v>
      </c>
      <c r="I7" s="77">
        <v>5</v>
      </c>
      <c r="J7" s="77">
        <v>6</v>
      </c>
      <c r="K7" s="77">
        <v>7</v>
      </c>
      <c r="L7" s="77">
        <v>8</v>
      </c>
      <c r="M7" s="77">
        <v>9</v>
      </c>
      <c r="N7" s="77">
        <v>10</v>
      </c>
      <c r="O7" s="77">
        <v>11</v>
      </c>
      <c r="P7" s="77">
        <v>12</v>
      </c>
      <c r="Q7" s="77">
        <v>13</v>
      </c>
      <c r="R7" s="77">
        <v>14</v>
      </c>
      <c r="S7" s="77">
        <v>15</v>
      </c>
      <c r="T7" s="77">
        <v>16</v>
      </c>
      <c r="U7" s="77">
        <v>17</v>
      </c>
      <c r="V7" s="77">
        <v>18</v>
      </c>
      <c r="W7" s="77">
        <v>19</v>
      </c>
      <c r="X7" s="77">
        <v>20</v>
      </c>
      <c r="Y7" s="77">
        <v>21</v>
      </c>
      <c r="Z7" s="77">
        <v>22</v>
      </c>
      <c r="AA7" s="77">
        <v>23</v>
      </c>
      <c r="AB7" s="77">
        <v>24</v>
      </c>
      <c r="AC7" s="77">
        <v>25</v>
      </c>
      <c r="AD7" s="77">
        <v>26</v>
      </c>
      <c r="AE7" s="77">
        <v>27</v>
      </c>
      <c r="AF7" s="78">
        <v>28</v>
      </c>
      <c r="AG7" s="198"/>
      <c r="AH7" s="195"/>
      <c r="AI7" s="195"/>
    </row>
    <row r="8" spans="1:35" ht="15" customHeight="1">
      <c r="A8" s="194"/>
      <c r="B8" s="195"/>
      <c r="C8" s="196"/>
      <c r="D8" s="196"/>
      <c r="E8" s="77" t="s">
        <v>14</v>
      </c>
      <c r="F8" s="76"/>
      <c r="G8" s="76"/>
      <c r="H8" s="76"/>
      <c r="I8" s="76"/>
      <c r="J8" s="76"/>
      <c r="K8" s="76"/>
      <c r="L8" s="76"/>
      <c r="M8" s="76"/>
      <c r="N8" s="76"/>
      <c r="O8" s="76"/>
      <c r="P8" s="76"/>
      <c r="Q8" s="76"/>
      <c r="R8" s="76"/>
      <c r="S8" s="76"/>
      <c r="T8" s="76"/>
      <c r="U8" s="76"/>
      <c r="V8" s="76"/>
      <c r="W8" s="76"/>
      <c r="X8" s="76"/>
      <c r="Y8" s="76"/>
      <c r="Z8" s="76"/>
      <c r="AA8" s="76"/>
      <c r="AB8" s="76"/>
      <c r="AC8" s="76"/>
      <c r="AD8" s="76"/>
      <c r="AE8" s="76"/>
      <c r="AF8" s="79"/>
      <c r="AG8" s="199"/>
      <c r="AH8" s="195"/>
      <c r="AI8" s="195"/>
    </row>
    <row r="9" spans="1:35" ht="18" customHeight="1">
      <c r="A9" s="80"/>
      <c r="B9" s="77"/>
      <c r="C9" s="197"/>
      <c r="D9" s="197"/>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2"/>
      <c r="AG9" s="83"/>
      <c r="AH9" s="76"/>
      <c r="AI9" s="76"/>
    </row>
    <row r="10" spans="1:35" ht="18" customHeight="1">
      <c r="A10" s="80"/>
      <c r="B10" s="77"/>
      <c r="C10" s="197"/>
      <c r="D10" s="197"/>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2"/>
      <c r="AG10" s="83"/>
      <c r="AH10" s="76"/>
      <c r="AI10" s="76"/>
    </row>
    <row r="11" spans="1:35" ht="18" customHeight="1">
      <c r="A11" s="80"/>
      <c r="B11" s="77"/>
      <c r="C11" s="197"/>
      <c r="D11" s="197"/>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2"/>
      <c r="AG11" s="83"/>
      <c r="AH11" s="76"/>
      <c r="AI11" s="76"/>
    </row>
    <row r="12" spans="1:35" ht="18" customHeight="1">
      <c r="A12" s="80"/>
      <c r="B12" s="77"/>
      <c r="C12" s="197"/>
      <c r="D12" s="197"/>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2"/>
      <c r="AG12" s="83"/>
      <c r="AH12" s="76"/>
      <c r="AI12" s="76"/>
    </row>
    <row r="13" spans="1:35" ht="18" customHeight="1">
      <c r="A13" s="80"/>
      <c r="B13" s="77"/>
      <c r="C13" s="197"/>
      <c r="D13" s="197"/>
      <c r="E13" s="81"/>
      <c r="F13" s="81"/>
      <c r="G13" s="81"/>
      <c r="H13" s="81"/>
      <c r="I13" s="81"/>
      <c r="J13" s="81"/>
      <c r="K13" s="81"/>
      <c r="L13" s="81"/>
      <c r="M13" s="81"/>
      <c r="N13" s="81"/>
      <c r="O13" s="81"/>
      <c r="P13" s="81"/>
      <c r="Q13" s="81"/>
      <c r="R13" s="81"/>
      <c r="S13" s="86"/>
      <c r="T13" s="81"/>
      <c r="U13" s="81"/>
      <c r="V13" s="81"/>
      <c r="W13" s="81"/>
      <c r="X13" s="81"/>
      <c r="Y13" s="81"/>
      <c r="Z13" s="81"/>
      <c r="AA13" s="81"/>
      <c r="AB13" s="81"/>
      <c r="AC13" s="81"/>
      <c r="AD13" s="81"/>
      <c r="AE13" s="81"/>
      <c r="AF13" s="82"/>
      <c r="AG13" s="83"/>
      <c r="AH13" s="76"/>
      <c r="AI13" s="76"/>
    </row>
    <row r="14" spans="1:35" ht="18" customHeight="1">
      <c r="A14" s="80"/>
      <c r="B14" s="77"/>
      <c r="C14" s="197"/>
      <c r="D14" s="197"/>
      <c r="E14" s="81"/>
      <c r="F14" s="81"/>
      <c r="G14" s="81"/>
      <c r="H14" s="81"/>
      <c r="I14" s="81"/>
      <c r="J14" s="81"/>
      <c r="K14" s="81"/>
      <c r="L14" s="81"/>
      <c r="M14" s="81"/>
      <c r="N14" s="81"/>
      <c r="O14" s="81"/>
      <c r="P14" s="81"/>
      <c r="Q14" s="81"/>
      <c r="R14" s="82"/>
      <c r="S14" s="81"/>
      <c r="T14" s="95"/>
      <c r="U14" s="81"/>
      <c r="V14" s="81"/>
      <c r="W14" s="81"/>
      <c r="X14" s="81"/>
      <c r="Y14" s="81"/>
      <c r="Z14" s="81"/>
      <c r="AA14" s="81"/>
      <c r="AB14" s="81"/>
      <c r="AC14" s="81"/>
      <c r="AD14" s="81"/>
      <c r="AE14" s="81"/>
      <c r="AF14" s="82"/>
      <c r="AG14" s="83"/>
      <c r="AH14" s="76"/>
      <c r="AI14" s="76"/>
    </row>
    <row r="15" spans="1:35" ht="18" customHeight="1">
      <c r="A15" s="80"/>
      <c r="B15" s="77"/>
      <c r="C15" s="197"/>
      <c r="D15" s="197"/>
      <c r="E15" s="81"/>
      <c r="F15" s="81"/>
      <c r="G15" s="81"/>
      <c r="H15" s="81"/>
      <c r="I15" s="81"/>
      <c r="J15" s="81"/>
      <c r="K15" s="81"/>
      <c r="L15" s="81"/>
      <c r="M15" s="81"/>
      <c r="N15" s="81"/>
      <c r="O15" s="81"/>
      <c r="P15" s="81"/>
      <c r="Q15" s="81"/>
      <c r="R15" s="81"/>
      <c r="S15" s="132"/>
      <c r="T15" s="81"/>
      <c r="U15" s="81"/>
      <c r="V15" s="81"/>
      <c r="W15" s="81"/>
      <c r="X15" s="81"/>
      <c r="Y15" s="81"/>
      <c r="Z15" s="81"/>
      <c r="AA15" s="81"/>
      <c r="AB15" s="81"/>
      <c r="AC15" s="81"/>
      <c r="AD15" s="81"/>
      <c r="AE15" s="81"/>
      <c r="AF15" s="82"/>
      <c r="AG15" s="83"/>
      <c r="AH15" s="76"/>
      <c r="AI15" s="76"/>
    </row>
    <row r="16" spans="1:35" ht="18" customHeight="1">
      <c r="A16" s="80"/>
      <c r="B16" s="77"/>
      <c r="C16" s="197"/>
      <c r="D16" s="197"/>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2"/>
      <c r="AG16" s="83"/>
      <c r="AH16" s="76"/>
      <c r="AI16" s="76"/>
    </row>
    <row r="17" spans="1:35" ht="18" customHeight="1">
      <c r="A17" s="80"/>
      <c r="B17" s="77"/>
      <c r="C17" s="197"/>
      <c r="D17" s="197"/>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2"/>
      <c r="AG17" s="83"/>
      <c r="AH17" s="76"/>
      <c r="AI17" s="76"/>
    </row>
    <row r="18" spans="1:35" ht="18" customHeight="1">
      <c r="A18" s="80"/>
      <c r="B18" s="77"/>
      <c r="C18" s="197"/>
      <c r="D18" s="197"/>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2"/>
      <c r="AG18" s="83"/>
      <c r="AH18" s="76"/>
      <c r="AI18" s="76"/>
    </row>
    <row r="19" spans="1:35" ht="18" customHeight="1">
      <c r="A19" s="80"/>
      <c r="B19" s="77"/>
      <c r="C19" s="197"/>
      <c r="D19" s="197"/>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2"/>
      <c r="AG19" s="83"/>
      <c r="AH19" s="76"/>
      <c r="AI19" s="76"/>
    </row>
    <row r="20" spans="1:35" ht="18" customHeight="1">
      <c r="A20" s="80"/>
      <c r="B20" s="77"/>
      <c r="C20" s="197"/>
      <c r="D20" s="197"/>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2"/>
      <c r="AG20" s="83"/>
      <c r="AH20" s="76"/>
      <c r="AI20" s="76"/>
    </row>
    <row r="21" spans="1:35" ht="18" customHeight="1">
      <c r="A21" s="80"/>
      <c r="B21" s="77"/>
      <c r="C21" s="197"/>
      <c r="D21" s="197"/>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2"/>
      <c r="AG21" s="83"/>
      <c r="AH21" s="76"/>
      <c r="AI21" s="76"/>
    </row>
    <row r="22" spans="1:35" ht="18" customHeight="1">
      <c r="A22" s="80"/>
      <c r="B22" s="77"/>
      <c r="C22" s="197"/>
      <c r="D22" s="197"/>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2"/>
      <c r="AG22" s="83"/>
      <c r="AH22" s="76"/>
      <c r="AI22" s="76"/>
    </row>
    <row r="23" spans="1:35" ht="18" customHeight="1" thickBot="1">
      <c r="A23" s="84"/>
      <c r="B23" s="85"/>
      <c r="C23" s="203"/>
      <c r="D23" s="203"/>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7"/>
      <c r="AG23" s="88"/>
      <c r="AH23" s="89"/>
      <c r="AI23" s="89"/>
    </row>
    <row r="24" spans="1:35" ht="18.75" customHeight="1" thickTop="1">
      <c r="A24" s="208" t="s">
        <v>21</v>
      </c>
      <c r="B24" s="209"/>
      <c r="C24" s="209"/>
      <c r="D24" s="21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1"/>
      <c r="AG24" s="211"/>
      <c r="AH24" s="212"/>
      <c r="AI24" s="213"/>
    </row>
    <row r="25" spans="1:35" ht="18.75" customHeight="1">
      <c r="A25" s="214" t="s">
        <v>27</v>
      </c>
      <c r="B25" s="215"/>
      <c r="C25" s="215"/>
      <c r="D25" s="216"/>
      <c r="E25" s="82"/>
      <c r="F25" s="93" t="s">
        <v>25</v>
      </c>
      <c r="G25" s="201"/>
      <c r="H25" s="201"/>
      <c r="I25" s="93" t="s">
        <v>26</v>
      </c>
      <c r="J25" s="82"/>
      <c r="K25" s="93" t="s">
        <v>25</v>
      </c>
      <c r="L25" s="201"/>
      <c r="M25" s="201"/>
      <c r="N25" s="93" t="s">
        <v>26</v>
      </c>
      <c r="O25" s="82"/>
      <c r="P25" s="93" t="s">
        <v>25</v>
      </c>
      <c r="Q25" s="201"/>
      <c r="R25" s="201"/>
      <c r="S25" s="93" t="s">
        <v>26</v>
      </c>
      <c r="T25" s="202" t="s">
        <v>28</v>
      </c>
      <c r="U25" s="201"/>
      <c r="V25" s="201"/>
      <c r="W25" s="201"/>
      <c r="X25" s="201"/>
      <c r="Y25" s="201"/>
      <c r="Z25" s="95" t="s">
        <v>26</v>
      </c>
      <c r="AA25" s="96"/>
      <c r="AB25" s="96"/>
      <c r="AC25" s="96"/>
      <c r="AD25" s="96"/>
      <c r="AE25" s="96"/>
      <c r="AF25" s="96"/>
      <c r="AG25" s="94"/>
      <c r="AH25" s="94"/>
      <c r="AI25" s="97"/>
    </row>
    <row r="26" spans="1:35" ht="18.75" customHeight="1">
      <c r="A26" s="92"/>
      <c r="B26" s="92"/>
      <c r="C26" s="92"/>
      <c r="D26" s="92"/>
      <c r="E26" s="96"/>
      <c r="F26" s="96"/>
      <c r="G26" s="94"/>
      <c r="H26" s="94"/>
      <c r="I26" s="96"/>
      <c r="J26" s="96"/>
      <c r="K26" s="96"/>
      <c r="L26" s="94"/>
      <c r="M26" s="94"/>
      <c r="N26" s="96"/>
      <c r="O26" s="96"/>
      <c r="P26" s="96"/>
      <c r="Q26" s="94"/>
      <c r="R26" s="94"/>
      <c r="S26" s="96"/>
      <c r="T26" s="94"/>
      <c r="U26" s="94"/>
      <c r="V26" s="94"/>
      <c r="W26" s="94"/>
      <c r="X26" s="94"/>
      <c r="Y26" s="94"/>
      <c r="Z26" s="96"/>
      <c r="AA26" s="96"/>
      <c r="AB26" s="96"/>
      <c r="AC26" s="96"/>
      <c r="AD26" s="96"/>
      <c r="AE26" s="96"/>
      <c r="AF26" s="96"/>
      <c r="AG26" s="94"/>
      <c r="AH26" s="94"/>
      <c r="AI26" s="94"/>
    </row>
    <row r="27" spans="1:35" ht="18" customHeight="1">
      <c r="A27" s="202" t="s">
        <v>12</v>
      </c>
      <c r="B27" s="201"/>
      <c r="C27" s="201"/>
      <c r="D27" s="204"/>
      <c r="E27" s="177"/>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9"/>
    </row>
    <row r="28" spans="1:35" ht="18" customHeight="1">
      <c r="A28" s="202" t="s">
        <v>13</v>
      </c>
      <c r="B28" s="201"/>
      <c r="C28" s="201"/>
      <c r="D28" s="204"/>
      <c r="E28" s="8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5"/>
    </row>
    <row r="29" spans="1:35" ht="13.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row>
    <row r="30" spans="1:35" s="6" customFormat="1" ht="13.5">
      <c r="A30" s="98" t="s">
        <v>10</v>
      </c>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row>
    <row r="31" spans="1:35" s="6" customFormat="1" ht="13.5" customHeight="1">
      <c r="A31" s="205" t="s">
        <v>15</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99"/>
      <c r="AI31" s="99"/>
    </row>
    <row r="32" spans="1:35" s="6" customFormat="1" ht="13.5">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99"/>
      <c r="AI32" s="99"/>
    </row>
    <row r="33" spans="1:35" s="6" customFormat="1" ht="13.5">
      <c r="A33" s="98" t="s">
        <v>23</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row>
    <row r="34" spans="1:35" s="6" customFormat="1" ht="13.5">
      <c r="A34" s="98" t="s">
        <v>22</v>
      </c>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spans="1:35" s="6" customFormat="1" ht="13.5">
      <c r="A35" s="98" t="s">
        <v>24</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row>
    <row r="36" spans="1:35" s="6" customFormat="1" ht="13.5">
      <c r="A36" s="100" t="s">
        <v>18</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row>
    <row r="37" spans="1:35" s="6" customFormat="1" ht="13.5">
      <c r="A37" s="98" t="s">
        <v>29</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row>
    <row r="38" spans="1:35" s="6" customFormat="1" ht="13.5">
      <c r="A38" s="98" t="s">
        <v>17</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row>
    <row r="39" spans="1:35" s="6" customFormat="1" ht="13.5">
      <c r="A39" s="98" t="s">
        <v>16</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row>
  </sheetData>
  <sheetProtection/>
  <mergeCells count="38">
    <mergeCell ref="A27:D27"/>
    <mergeCell ref="E27:AI27"/>
    <mergeCell ref="A28:D28"/>
    <mergeCell ref="A31:AG32"/>
    <mergeCell ref="AE2:AF2"/>
    <mergeCell ref="A24:D24"/>
    <mergeCell ref="AG24:AI24"/>
    <mergeCell ref="A25:D25"/>
    <mergeCell ref="G25:H25"/>
    <mergeCell ref="L25:M25"/>
    <mergeCell ref="Q25:R25"/>
    <mergeCell ref="T25:W25"/>
    <mergeCell ref="X25:Y25"/>
    <mergeCell ref="C18:D18"/>
    <mergeCell ref="C19:D19"/>
    <mergeCell ref="C20:D20"/>
    <mergeCell ref="C21:D21"/>
    <mergeCell ref="C22:D22"/>
    <mergeCell ref="C23:D23"/>
    <mergeCell ref="C12:D12"/>
    <mergeCell ref="C13:D13"/>
    <mergeCell ref="C14:D14"/>
    <mergeCell ref="C15:D15"/>
    <mergeCell ref="C16:D16"/>
    <mergeCell ref="C17:D17"/>
    <mergeCell ref="AG6:AG8"/>
    <mergeCell ref="AH6:AH8"/>
    <mergeCell ref="AI6:AI8"/>
    <mergeCell ref="C9:D9"/>
    <mergeCell ref="C10:D10"/>
    <mergeCell ref="C11:D11"/>
    <mergeCell ref="Z6:AF6"/>
    <mergeCell ref="A6:A8"/>
    <mergeCell ref="B6:B8"/>
    <mergeCell ref="C6:D8"/>
    <mergeCell ref="E6:K6"/>
    <mergeCell ref="L6:R6"/>
    <mergeCell ref="S6:Y6"/>
  </mergeCells>
  <hyperlinks>
    <hyperlink ref="A1" location="事前入力シート!AF38" display="戻る"/>
  </hyperlinks>
  <printOptions horizontalCentered="1"/>
  <pageMargins left="0.2" right="0.2" top="1.16" bottom="0.25" header="0.5118110236220472" footer="0.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K25"/>
  <sheetViews>
    <sheetView zoomScalePageLayoutView="0" workbookViewId="0" topLeftCell="A1">
      <selection activeCell="M10" sqref="M10"/>
    </sheetView>
  </sheetViews>
  <sheetFormatPr defaultColWidth="9.00390625" defaultRowHeight="13.5"/>
  <cols>
    <col min="2" max="7" width="4.625" style="0" customWidth="1"/>
    <col min="8" max="11" width="8.625" style="0" customWidth="1"/>
  </cols>
  <sheetData>
    <row r="1" spans="1:11" ht="14.25" thickBot="1">
      <c r="A1" s="217" t="s">
        <v>107</v>
      </c>
      <c r="B1" s="217"/>
      <c r="C1" s="217"/>
      <c r="D1" s="217"/>
      <c r="E1" s="217"/>
      <c r="F1" s="217"/>
      <c r="G1" s="217"/>
      <c r="H1" s="217" t="s">
        <v>108</v>
      </c>
      <c r="I1" s="217"/>
      <c r="J1" s="217" t="s">
        <v>111</v>
      </c>
      <c r="K1" s="217"/>
    </row>
    <row r="2" spans="1:11" ht="13.5">
      <c r="A2" s="126">
        <v>0</v>
      </c>
      <c r="B2" s="104">
        <v>20</v>
      </c>
      <c r="C2" s="105" t="s">
        <v>77</v>
      </c>
      <c r="D2" s="104">
        <v>40</v>
      </c>
      <c r="E2" s="105" t="s">
        <v>78</v>
      </c>
      <c r="F2" s="104">
        <v>0</v>
      </c>
      <c r="G2" s="106" t="s">
        <v>106</v>
      </c>
      <c r="H2" s="114">
        <v>0</v>
      </c>
      <c r="I2" s="127">
        <v>0.8888888888888888</v>
      </c>
      <c r="J2" s="114">
        <v>0.875</v>
      </c>
      <c r="K2" s="115">
        <v>0.4166666666666667</v>
      </c>
    </row>
    <row r="3" spans="1:11" ht="13.5">
      <c r="A3" s="125">
        <v>0.9993055555555556</v>
      </c>
      <c r="C3" s="107" t="s">
        <v>105</v>
      </c>
      <c r="D3" s="108">
        <v>10</v>
      </c>
      <c r="E3" s="107" t="s">
        <v>78</v>
      </c>
      <c r="F3" s="107"/>
      <c r="G3" s="109"/>
      <c r="H3" s="125"/>
      <c r="I3" s="128"/>
      <c r="J3" s="129">
        <f>J2</f>
        <v>0.875</v>
      </c>
      <c r="K3" s="130">
        <f>IF(J2&gt;K2,A3,K2)</f>
        <v>0.9993055555555556</v>
      </c>
    </row>
    <row r="4" spans="1:11" ht="13.5">
      <c r="A4" s="117">
        <f>TIME(B3,D3,F3)</f>
        <v>0.006944444444444444</v>
      </c>
      <c r="B4" s="108"/>
      <c r="C4" s="107"/>
      <c r="D4" s="108"/>
      <c r="E4" s="107"/>
      <c r="F4" s="108"/>
      <c r="G4" s="109"/>
      <c r="H4" s="125"/>
      <c r="I4" s="128"/>
      <c r="J4" s="129">
        <f>IF(J2&gt;K2,A2,J2)</f>
        <v>0</v>
      </c>
      <c r="K4" s="130">
        <f>K2</f>
        <v>0.4166666666666667</v>
      </c>
    </row>
    <row r="5" spans="1:11" ht="13.5">
      <c r="A5" s="113">
        <f>TIME(B2,D2,F2)</f>
        <v>0.8611111111111112</v>
      </c>
      <c r="B5" s="107"/>
      <c r="C5" s="107"/>
      <c r="D5" s="107"/>
      <c r="E5" s="107"/>
      <c r="F5" s="107"/>
      <c r="G5" s="109"/>
      <c r="H5" s="116" t="str">
        <f>IF(AND(A5&gt;=$H$2,A5&lt;$I$2),"〇","")</f>
        <v>〇</v>
      </c>
      <c r="I5" s="107"/>
      <c r="J5" s="116">
        <f>IF($J$2&gt;$K$2,IF(OR(AND(A5&gt;=$J$3,A5&lt;$K$3),AND(A5&gt;=$J$4,A5&lt;$K$4)),"〇",""),IF(AND(A5&gt;=$J$2,A5&lt;$K$2),"〇",""))</f>
      </c>
      <c r="K5" s="109"/>
    </row>
    <row r="6" spans="1:11" ht="13.5">
      <c r="A6" s="113">
        <f>A5+$A$4</f>
        <v>0.8680555555555556</v>
      </c>
      <c r="B6" s="107"/>
      <c r="C6" s="107"/>
      <c r="D6" s="107"/>
      <c r="E6" s="107"/>
      <c r="F6" s="107"/>
      <c r="G6" s="109"/>
      <c r="H6" s="116" t="str">
        <f aca="true" t="shared" si="0" ref="H6:H24">IF(AND(A6&gt;=$H$2,A6&lt;$I$2),"〇","")</f>
        <v>〇</v>
      </c>
      <c r="I6" s="107"/>
      <c r="J6" s="116">
        <f aca="true" t="shared" si="1" ref="J6:J24">IF($J$2&gt;$K$2,IF(OR(AND(A6&gt;=$J$3,A6&lt;$K$3),AND(A6&gt;=$J$4,A6&lt;$K$4)),"〇",""),IF(AND(A6&gt;=$J$2,A6&lt;$K$2),"〇",""))</f>
      </c>
      <c r="K6" s="109"/>
    </row>
    <row r="7" spans="1:11" ht="13.5">
      <c r="A7" s="113">
        <f aca="true" t="shared" si="2" ref="A7:A24">A6+$A$4</f>
        <v>0.875</v>
      </c>
      <c r="B7" s="107"/>
      <c r="C7" s="107"/>
      <c r="D7" s="107"/>
      <c r="E7" s="107"/>
      <c r="F7" s="107"/>
      <c r="G7" s="109"/>
      <c r="H7" s="116" t="str">
        <f t="shared" si="0"/>
        <v>〇</v>
      </c>
      <c r="I7" s="107"/>
      <c r="J7" s="116" t="str">
        <f t="shared" si="1"/>
        <v>〇</v>
      </c>
      <c r="K7" s="109"/>
    </row>
    <row r="8" spans="1:11" ht="13.5">
      <c r="A8" s="113">
        <f t="shared" si="2"/>
        <v>0.8819444444444444</v>
      </c>
      <c r="B8" s="107"/>
      <c r="C8" s="107"/>
      <c r="D8" s="107"/>
      <c r="E8" s="107"/>
      <c r="F8" s="107"/>
      <c r="G8" s="109"/>
      <c r="H8" s="116" t="str">
        <f t="shared" si="0"/>
        <v>〇</v>
      </c>
      <c r="I8" s="107"/>
      <c r="J8" s="116" t="str">
        <f t="shared" si="1"/>
        <v>〇</v>
      </c>
      <c r="K8" s="109"/>
    </row>
    <row r="9" spans="1:11" ht="13.5">
      <c r="A9" s="113">
        <f t="shared" si="2"/>
        <v>0.8888888888888888</v>
      </c>
      <c r="B9" s="107"/>
      <c r="C9" s="107"/>
      <c r="D9" s="107"/>
      <c r="E9" s="107"/>
      <c r="F9" s="107"/>
      <c r="G9" s="109"/>
      <c r="H9" s="116">
        <f t="shared" si="0"/>
      </c>
      <c r="I9" s="107"/>
      <c r="J9" s="116" t="str">
        <f t="shared" si="1"/>
        <v>〇</v>
      </c>
      <c r="K9" s="109"/>
    </row>
    <row r="10" spans="1:11" ht="13.5">
      <c r="A10" s="113">
        <f t="shared" si="2"/>
        <v>0.8958333333333333</v>
      </c>
      <c r="B10" s="107"/>
      <c r="C10" s="107"/>
      <c r="D10" s="107"/>
      <c r="E10" s="107"/>
      <c r="F10" s="107"/>
      <c r="G10" s="109"/>
      <c r="H10" s="116">
        <f t="shared" si="0"/>
      </c>
      <c r="I10" s="107"/>
      <c r="J10" s="116" t="str">
        <f t="shared" si="1"/>
        <v>〇</v>
      </c>
      <c r="K10" s="109"/>
    </row>
    <row r="11" spans="1:11" ht="13.5">
      <c r="A11" s="113">
        <f t="shared" si="2"/>
        <v>0.9027777777777777</v>
      </c>
      <c r="B11" s="107"/>
      <c r="C11" s="107"/>
      <c r="D11" s="107"/>
      <c r="E11" s="107"/>
      <c r="F11" s="107"/>
      <c r="G11" s="109"/>
      <c r="H11" s="116">
        <f t="shared" si="0"/>
      </c>
      <c r="I11" s="107"/>
      <c r="J11" s="116" t="str">
        <f t="shared" si="1"/>
        <v>〇</v>
      </c>
      <c r="K11" s="109"/>
    </row>
    <row r="12" spans="1:11" ht="13.5">
      <c r="A12" s="113">
        <f t="shared" si="2"/>
        <v>0.9097222222222221</v>
      </c>
      <c r="B12" s="107"/>
      <c r="C12" s="107"/>
      <c r="D12" s="107"/>
      <c r="E12" s="107"/>
      <c r="F12" s="107"/>
      <c r="G12" s="109"/>
      <c r="H12" s="116">
        <f t="shared" si="0"/>
      </c>
      <c r="I12" s="107"/>
      <c r="J12" s="116" t="str">
        <f t="shared" si="1"/>
        <v>〇</v>
      </c>
      <c r="K12" s="109"/>
    </row>
    <row r="13" spans="1:11" ht="13.5">
      <c r="A13" s="113">
        <f t="shared" si="2"/>
        <v>0.9166666666666665</v>
      </c>
      <c r="B13" s="107"/>
      <c r="C13" s="107"/>
      <c r="D13" s="107"/>
      <c r="E13" s="107"/>
      <c r="F13" s="107"/>
      <c r="G13" s="109"/>
      <c r="H13" s="116">
        <f t="shared" si="0"/>
      </c>
      <c r="I13" s="107"/>
      <c r="J13" s="116" t="str">
        <f t="shared" si="1"/>
        <v>〇</v>
      </c>
      <c r="K13" s="109"/>
    </row>
    <row r="14" spans="1:11" ht="13.5">
      <c r="A14" s="113">
        <f t="shared" si="2"/>
        <v>0.9236111111111109</v>
      </c>
      <c r="B14" s="107"/>
      <c r="C14" s="107"/>
      <c r="D14" s="107"/>
      <c r="E14" s="107"/>
      <c r="F14" s="107"/>
      <c r="G14" s="109"/>
      <c r="H14" s="116">
        <f>IF(AND(A14&gt;=$H$2,A14&lt;$I$2),"〇","")</f>
      </c>
      <c r="I14" s="107"/>
      <c r="J14" s="116" t="str">
        <f t="shared" si="1"/>
        <v>〇</v>
      </c>
      <c r="K14" s="109"/>
    </row>
    <row r="15" spans="1:11" ht="13.5">
      <c r="A15" s="113">
        <f t="shared" si="2"/>
        <v>0.9305555555555554</v>
      </c>
      <c r="B15" s="107"/>
      <c r="C15" s="107"/>
      <c r="D15" s="107"/>
      <c r="E15" s="107"/>
      <c r="F15" s="107"/>
      <c r="G15" s="109"/>
      <c r="H15" s="116">
        <f t="shared" si="0"/>
      </c>
      <c r="I15" s="107"/>
      <c r="J15" s="116" t="str">
        <f t="shared" si="1"/>
        <v>〇</v>
      </c>
      <c r="K15" s="109"/>
    </row>
    <row r="16" spans="1:11" ht="13.5">
      <c r="A16" s="113">
        <f t="shared" si="2"/>
        <v>0.9374999999999998</v>
      </c>
      <c r="B16" s="107"/>
      <c r="C16" s="107"/>
      <c r="D16" s="107"/>
      <c r="E16" s="107"/>
      <c r="F16" s="107"/>
      <c r="G16" s="109"/>
      <c r="H16" s="116">
        <f t="shared" si="0"/>
      </c>
      <c r="I16" s="107"/>
      <c r="J16" s="116" t="str">
        <f t="shared" si="1"/>
        <v>〇</v>
      </c>
      <c r="K16" s="109"/>
    </row>
    <row r="17" spans="1:11" ht="13.5">
      <c r="A17" s="113">
        <f t="shared" si="2"/>
        <v>0.9444444444444442</v>
      </c>
      <c r="B17" s="107"/>
      <c r="C17" s="107"/>
      <c r="D17" s="107"/>
      <c r="E17" s="107"/>
      <c r="F17" s="107"/>
      <c r="G17" s="109"/>
      <c r="H17" s="116">
        <f t="shared" si="0"/>
      </c>
      <c r="I17" s="107"/>
      <c r="J17" s="116" t="str">
        <f t="shared" si="1"/>
        <v>〇</v>
      </c>
      <c r="K17" s="109"/>
    </row>
    <row r="18" spans="1:11" ht="13.5">
      <c r="A18" s="113">
        <f t="shared" si="2"/>
        <v>0.9513888888888886</v>
      </c>
      <c r="B18" s="107"/>
      <c r="C18" s="107"/>
      <c r="D18" s="107"/>
      <c r="E18" s="107"/>
      <c r="F18" s="107"/>
      <c r="G18" s="109"/>
      <c r="H18" s="116">
        <f t="shared" si="0"/>
      </c>
      <c r="I18" s="107"/>
      <c r="J18" s="116" t="str">
        <f t="shared" si="1"/>
        <v>〇</v>
      </c>
      <c r="K18" s="109"/>
    </row>
    <row r="19" spans="1:11" ht="13.5">
      <c r="A19" s="113">
        <f t="shared" si="2"/>
        <v>0.958333333333333</v>
      </c>
      <c r="B19" s="107"/>
      <c r="C19" s="107"/>
      <c r="D19" s="107"/>
      <c r="E19" s="107"/>
      <c r="F19" s="107"/>
      <c r="G19" s="109"/>
      <c r="H19" s="116">
        <f t="shared" si="0"/>
      </c>
      <c r="I19" s="107"/>
      <c r="J19" s="116" t="str">
        <f t="shared" si="1"/>
        <v>〇</v>
      </c>
      <c r="K19" s="109"/>
    </row>
    <row r="20" spans="1:11" ht="13.5">
      <c r="A20" s="113">
        <f t="shared" si="2"/>
        <v>0.9652777777777775</v>
      </c>
      <c r="B20" s="107"/>
      <c r="C20" s="107"/>
      <c r="D20" s="107"/>
      <c r="E20" s="107"/>
      <c r="F20" s="107"/>
      <c r="G20" s="109"/>
      <c r="H20" s="116">
        <f t="shared" si="0"/>
      </c>
      <c r="I20" s="107"/>
      <c r="J20" s="116" t="str">
        <f t="shared" si="1"/>
        <v>〇</v>
      </c>
      <c r="K20" s="109"/>
    </row>
    <row r="21" spans="1:11" ht="13.5">
      <c r="A21" s="113">
        <f t="shared" si="2"/>
        <v>0.9722222222222219</v>
      </c>
      <c r="B21" s="107"/>
      <c r="C21" s="107"/>
      <c r="D21" s="107"/>
      <c r="E21" s="107"/>
      <c r="F21" s="107"/>
      <c r="G21" s="109"/>
      <c r="H21" s="116">
        <f t="shared" si="0"/>
      </c>
      <c r="I21" s="107"/>
      <c r="J21" s="116" t="str">
        <f t="shared" si="1"/>
        <v>〇</v>
      </c>
      <c r="K21" s="109"/>
    </row>
    <row r="22" spans="1:11" ht="13.5">
      <c r="A22" s="113">
        <f t="shared" si="2"/>
        <v>0.9791666666666663</v>
      </c>
      <c r="B22" s="107"/>
      <c r="C22" s="107"/>
      <c r="D22" s="107"/>
      <c r="E22" s="107"/>
      <c r="F22" s="107"/>
      <c r="G22" s="109"/>
      <c r="H22" s="116">
        <f t="shared" si="0"/>
      </c>
      <c r="I22" s="107"/>
      <c r="J22" s="116" t="str">
        <f t="shared" si="1"/>
        <v>〇</v>
      </c>
      <c r="K22" s="109"/>
    </row>
    <row r="23" spans="1:11" ht="13.5">
      <c r="A23" s="113">
        <f t="shared" si="2"/>
        <v>0.9861111111111107</v>
      </c>
      <c r="B23" s="107"/>
      <c r="C23" s="107"/>
      <c r="D23" s="107"/>
      <c r="E23" s="107"/>
      <c r="F23" s="107"/>
      <c r="G23" s="109"/>
      <c r="H23" s="116">
        <f t="shared" si="0"/>
      </c>
      <c r="I23" s="107"/>
      <c r="J23" s="116" t="str">
        <f t="shared" si="1"/>
        <v>〇</v>
      </c>
      <c r="K23" s="109"/>
    </row>
    <row r="24" spans="1:11" ht="13.5">
      <c r="A24" s="113">
        <f t="shared" si="2"/>
        <v>0.9930555555555551</v>
      </c>
      <c r="B24" s="107"/>
      <c r="C24" s="107"/>
      <c r="D24" s="107"/>
      <c r="E24" s="107"/>
      <c r="F24" s="107"/>
      <c r="G24" s="109"/>
      <c r="H24" s="116">
        <f t="shared" si="0"/>
      </c>
      <c r="I24" s="107"/>
      <c r="J24" s="116" t="str">
        <f t="shared" si="1"/>
        <v>〇</v>
      </c>
      <c r="K24" s="109"/>
    </row>
    <row r="25" spans="1:11" ht="14.25" thickBot="1">
      <c r="A25" s="110"/>
      <c r="B25" s="111"/>
      <c r="C25" s="111"/>
      <c r="D25" s="111"/>
      <c r="E25" s="111"/>
      <c r="F25" s="111"/>
      <c r="G25" s="112"/>
      <c r="H25" s="110"/>
      <c r="I25" s="111"/>
      <c r="J25" s="110"/>
      <c r="K25" s="112"/>
    </row>
  </sheetData>
  <sheetProtection sheet="1"/>
  <mergeCells count="3">
    <mergeCell ref="A1:G1"/>
    <mergeCell ref="H1:I1"/>
    <mergeCell ref="J1:K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m093226</dc:creator>
  <cp:keywords/>
  <dc:description/>
  <cp:lastModifiedBy>Windows ユーザー</cp:lastModifiedBy>
  <cp:lastPrinted>2019-12-19T23:52:01Z</cp:lastPrinted>
  <dcterms:created xsi:type="dcterms:W3CDTF">2004-01-14T02:08:20Z</dcterms:created>
  <dcterms:modified xsi:type="dcterms:W3CDTF">2024-02-28T01:54:56Z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