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1.kobe.local\work1\01_市長室\03_広報戦略部\07_広聴\01_広聴係\03_ネットモニター\2_ネットモニターシステム設計・開発\06_委託審\03_仕様書\"/>
    </mc:Choice>
  </mc:AlternateContent>
  <bookViews>
    <workbookView xWindow="0" yWindow="0" windowWidth="17805" windowHeight="10020"/>
  </bookViews>
  <sheets>
    <sheet name="セキュリティポリシー適合チェックリスト" sheetId="8" r:id="rId1"/>
    <sheet name="DB" sheetId="2" state="hidden" r:id="rId2"/>
  </sheets>
  <definedNames>
    <definedName name="_xlnm.Print_Area" localSheetId="0">セキュリティポリシー適合チェックリスト!$B$1:$I$47</definedName>
  </definedNames>
  <calcPr calcId="162913"/>
</workbook>
</file>

<file path=xl/calcChain.xml><?xml version="1.0" encoding="utf-8"?>
<calcChain xmlns="http://schemas.openxmlformats.org/spreadsheetml/2006/main">
  <c r="G17" i="8" l="1"/>
  <c r="G16" i="8"/>
  <c r="G15" i="8"/>
  <c r="G39" i="8"/>
  <c r="F38" i="8"/>
  <c r="G31" i="8"/>
  <c r="G5" i="8"/>
  <c r="G6" i="8"/>
  <c r="G8" i="8"/>
  <c r="G37" i="8"/>
  <c r="G36" i="8"/>
  <c r="F35" i="8"/>
  <c r="G34" i="8"/>
  <c r="F33" i="8"/>
  <c r="G32" i="8"/>
  <c r="G30" i="8"/>
  <c r="F29" i="8"/>
  <c r="G28" i="8"/>
  <c r="G27" i="8"/>
  <c r="G26" i="8"/>
  <c r="F25" i="8"/>
  <c r="G23" i="8"/>
  <c r="G22" i="8"/>
  <c r="G21" i="8"/>
  <c r="G20" i="8"/>
  <c r="F19" i="8"/>
  <c r="G18" i="8"/>
  <c r="F14" i="8"/>
  <c r="G13" i="8"/>
  <c r="G12" i="8"/>
  <c r="G11" i="8"/>
  <c r="G10" i="8"/>
  <c r="F9" i="8"/>
  <c r="F7" i="8"/>
  <c r="G4" i="8"/>
  <c r="H2" i="2"/>
  <c r="J2" i="2"/>
  <c r="I2" i="2"/>
  <c r="G2" i="2"/>
  <c r="F2" i="2"/>
  <c r="E2" i="2"/>
  <c r="D2" i="2"/>
  <c r="C2" i="2"/>
  <c r="B2" i="2"/>
  <c r="A2" i="2"/>
</calcChain>
</file>

<file path=xl/sharedStrings.xml><?xml version="1.0" encoding="utf-8"?>
<sst xmlns="http://schemas.openxmlformats.org/spreadsheetml/2006/main" count="108" uniqueCount="90">
  <si>
    <t>担当者</t>
    <rPh sb="0" eb="3">
      <t>タントウシャ</t>
    </rPh>
    <phoneticPr fontId="29"/>
  </si>
  <si>
    <t>連絡先</t>
    <rPh sb="0" eb="3">
      <t>レンラクサキ</t>
    </rPh>
    <phoneticPr fontId="29"/>
  </si>
  <si>
    <t>所属長氏名</t>
    <rPh sb="0" eb="3">
      <t>ショゾクチョウ</t>
    </rPh>
    <rPh sb="3" eb="5">
      <t>シメイ</t>
    </rPh>
    <phoneticPr fontId="29"/>
  </si>
  <si>
    <t>文書番号</t>
    <rPh sb="0" eb="2">
      <t>ブンショ</t>
    </rPh>
    <rPh sb="2" eb="4">
      <t>バンゴウ</t>
    </rPh>
    <phoneticPr fontId="29"/>
  </si>
  <si>
    <t>日付</t>
    <rPh sb="0" eb="2">
      <t>ヒヅケツイタチ</t>
    </rPh>
    <phoneticPr fontId="29"/>
  </si>
  <si>
    <t>所属名</t>
    <rPh sb="0" eb="3">
      <t>ショゾクメイ</t>
    </rPh>
    <phoneticPr fontId="29"/>
  </si>
  <si>
    <t>件名（システムの名称）</t>
    <rPh sb="0" eb="2">
      <t>ケンメイ</t>
    </rPh>
    <rPh sb="8" eb="10">
      <t>メイショウ</t>
    </rPh>
    <phoneticPr fontId="29"/>
  </si>
  <si>
    <t>システムの概要</t>
    <rPh sb="5" eb="7">
      <t>ガイヨウ</t>
    </rPh>
    <phoneticPr fontId="29"/>
  </si>
  <si>
    <t>システム稼働時期</t>
    <rPh sb="4" eb="6">
      <t>カドウ</t>
    </rPh>
    <rPh sb="6" eb="8">
      <t>ジキ</t>
    </rPh>
    <phoneticPr fontId="29"/>
  </si>
  <si>
    <t>類型</t>
    <rPh sb="0" eb="2">
      <t>ルイケイ</t>
    </rPh>
    <phoneticPr fontId="29"/>
  </si>
  <si>
    <t>セキュリティポリシー適合チェックリスト</t>
    <rPh sb="10" eb="12">
      <t>テキゴウ</t>
    </rPh>
    <phoneticPr fontId="29"/>
  </si>
  <si>
    <t>（回答に際しては、右記の確認資料の該当の項番を参照の上回答すること。）</t>
    <rPh sb="1" eb="3">
      <t>カイトウ</t>
    </rPh>
    <rPh sb="4" eb="5">
      <t>サイ</t>
    </rPh>
    <rPh sb="9" eb="11">
      <t>ウキ</t>
    </rPh>
    <rPh sb="12" eb="14">
      <t>カクニン</t>
    </rPh>
    <rPh sb="14" eb="16">
      <t>シリョウ</t>
    </rPh>
    <rPh sb="17" eb="19">
      <t>ガイトウ</t>
    </rPh>
    <rPh sb="20" eb="22">
      <t>コウバン</t>
    </rPh>
    <rPh sb="23" eb="25">
      <t>サンショウ</t>
    </rPh>
    <rPh sb="26" eb="27">
      <t>ウエ</t>
    </rPh>
    <rPh sb="27" eb="29">
      <t>カイトウ</t>
    </rPh>
    <phoneticPr fontId="29"/>
  </si>
  <si>
    <t>【確認資料】</t>
    <rPh sb="1" eb="3">
      <t>カクニン</t>
    </rPh>
    <rPh sb="3" eb="5">
      <t>シリョウ</t>
    </rPh>
    <phoneticPr fontId="29"/>
  </si>
  <si>
    <t>回答欄</t>
    <rPh sb="0" eb="3">
      <t>カイトウラン</t>
    </rPh>
    <phoneticPr fontId="29"/>
  </si>
  <si>
    <t>備　考</t>
    <phoneticPr fontId="29"/>
  </si>
  <si>
    <t>（利用範囲）業務での利用を目的としていますか</t>
    <rPh sb="1" eb="3">
      <t>リヨウ</t>
    </rPh>
    <rPh sb="3" eb="5">
      <t>ハンイ</t>
    </rPh>
    <rPh sb="6" eb="8">
      <t>ギョウム</t>
    </rPh>
    <rPh sb="10" eb="12">
      <t>リヨウ</t>
    </rPh>
    <rPh sb="13" eb="15">
      <t>モクテキ</t>
    </rPh>
    <phoneticPr fontId="29"/>
  </si>
  <si>
    <t>対策基準4.2オ(1)</t>
    <rPh sb="0" eb="2">
      <t>タイサク</t>
    </rPh>
    <rPh sb="2" eb="4">
      <t>キジュン</t>
    </rPh>
    <phoneticPr fontId="29"/>
  </si>
  <si>
    <t>（権限）情報へのアクセス権限及び利用権限を適切に定めていますか</t>
    <rPh sb="1" eb="3">
      <t>ケンゲン</t>
    </rPh>
    <rPh sb="4" eb="6">
      <t>ジョウホウ</t>
    </rPh>
    <rPh sb="12" eb="14">
      <t>ケンゲン</t>
    </rPh>
    <rPh sb="14" eb="15">
      <t>オヨ</t>
    </rPh>
    <rPh sb="16" eb="18">
      <t>リヨウ</t>
    </rPh>
    <rPh sb="18" eb="20">
      <t>ケンゲン</t>
    </rPh>
    <rPh sb="21" eb="23">
      <t>テキセツ</t>
    </rPh>
    <rPh sb="24" eb="25">
      <t>サダ</t>
    </rPh>
    <phoneticPr fontId="29"/>
  </si>
  <si>
    <t>対策基準4.2オ(2)</t>
    <rPh sb="0" eb="2">
      <t>タイサク</t>
    </rPh>
    <rPh sb="2" eb="4">
      <t>キジュン</t>
    </rPh>
    <phoneticPr fontId="29"/>
  </si>
  <si>
    <t>（送信、USB等による持出し）所属長の許可を得てパスワード等による暗号化の対策の上で送信等する運用になっていますか</t>
    <rPh sb="1" eb="3">
      <t>ソウシン</t>
    </rPh>
    <rPh sb="7" eb="8">
      <t>トウ</t>
    </rPh>
    <rPh sb="11" eb="13">
      <t>モチダシ</t>
    </rPh>
    <rPh sb="15" eb="18">
      <t>ショゾクチョウ</t>
    </rPh>
    <rPh sb="19" eb="21">
      <t>キョカ</t>
    </rPh>
    <rPh sb="22" eb="23">
      <t>エ</t>
    </rPh>
    <rPh sb="29" eb="30">
      <t>ナド</t>
    </rPh>
    <rPh sb="33" eb="35">
      <t>アンゴウ</t>
    </rPh>
    <rPh sb="35" eb="36">
      <t>カ</t>
    </rPh>
    <rPh sb="37" eb="39">
      <t>タイサク</t>
    </rPh>
    <rPh sb="40" eb="41">
      <t>ウエ</t>
    </rPh>
    <rPh sb="42" eb="44">
      <t>ソウシン</t>
    </rPh>
    <rPh sb="44" eb="45">
      <t>トウ</t>
    </rPh>
    <rPh sb="47" eb="49">
      <t>ウンヨウ</t>
    </rPh>
    <phoneticPr fontId="29"/>
  </si>
  <si>
    <t>対策基準4.2オ(3)</t>
    <rPh sb="0" eb="2">
      <t>タイサク</t>
    </rPh>
    <rPh sb="2" eb="4">
      <t>キジュン</t>
    </rPh>
    <phoneticPr fontId="29"/>
  </si>
  <si>
    <t>２．機密性２以上の情報資産の運搬</t>
    <rPh sb="2" eb="5">
      <t>キミツセイ</t>
    </rPh>
    <rPh sb="6" eb="8">
      <t>イジョウ</t>
    </rPh>
    <rPh sb="9" eb="11">
      <t>ジョウホウ</t>
    </rPh>
    <rPh sb="11" eb="13">
      <t>シサン</t>
    </rPh>
    <rPh sb="14" eb="16">
      <t>ウンパン</t>
    </rPh>
    <phoneticPr fontId="29"/>
  </si>
  <si>
    <t>（USB等）情報を媒体等で運搬する場合、鍵付きのケース等に入れて運搬する運用になっていますか</t>
    <rPh sb="4" eb="5">
      <t>トウ</t>
    </rPh>
    <rPh sb="6" eb="8">
      <t>ジョウホウ</t>
    </rPh>
    <rPh sb="9" eb="11">
      <t>バイタイ</t>
    </rPh>
    <rPh sb="11" eb="12">
      <t>トウ</t>
    </rPh>
    <rPh sb="13" eb="15">
      <t>ウンパン</t>
    </rPh>
    <rPh sb="17" eb="19">
      <t>バアイ</t>
    </rPh>
    <rPh sb="20" eb="21">
      <t>カギ</t>
    </rPh>
    <rPh sb="21" eb="22">
      <t>ツ</t>
    </rPh>
    <rPh sb="27" eb="28">
      <t>トウ</t>
    </rPh>
    <rPh sb="29" eb="30">
      <t>イ</t>
    </rPh>
    <rPh sb="32" eb="34">
      <t>ウンパン</t>
    </rPh>
    <rPh sb="36" eb="38">
      <t>ウンヨウ</t>
    </rPh>
    <phoneticPr fontId="29"/>
  </si>
  <si>
    <t>対策基準4.2キ</t>
    <rPh sb="0" eb="2">
      <t>タイサク</t>
    </rPh>
    <rPh sb="2" eb="4">
      <t>キジュン</t>
    </rPh>
    <phoneticPr fontId="29"/>
  </si>
  <si>
    <t>３．マイナンバー利用事務系（基幹系）との関係</t>
    <rPh sb="8" eb="10">
      <t>リヨウ</t>
    </rPh>
    <rPh sb="10" eb="13">
      <t>ジムケイ</t>
    </rPh>
    <rPh sb="14" eb="16">
      <t>キカン</t>
    </rPh>
    <rPh sb="16" eb="17">
      <t>ケイ</t>
    </rPh>
    <rPh sb="20" eb="22">
      <t>カンケイ</t>
    </rPh>
    <phoneticPr fontId="29"/>
  </si>
  <si>
    <t>（端末）マイナンバー利用事務系とLGWAN接続系では端末は別になっていますか</t>
    <rPh sb="1" eb="3">
      <t>タンマツ</t>
    </rPh>
    <rPh sb="10" eb="12">
      <t>リヨウ</t>
    </rPh>
    <rPh sb="12" eb="15">
      <t>ジムケイ</t>
    </rPh>
    <rPh sb="21" eb="23">
      <t>セツゾク</t>
    </rPh>
    <rPh sb="23" eb="24">
      <t>ケイ</t>
    </rPh>
    <rPh sb="26" eb="28">
      <t>タンマツ</t>
    </rPh>
    <rPh sb="29" eb="30">
      <t>ベツ</t>
    </rPh>
    <phoneticPr fontId="29"/>
  </si>
  <si>
    <t>対策基準5.1ア
管理基準2.1.1ア</t>
    <phoneticPr fontId="29"/>
  </si>
  <si>
    <t>（特定通信接続先）マイナンバー利用事務系とLGWAN接続系・インターネット接続系は分割されていますか［直接接続していない］</t>
    <rPh sb="1" eb="3">
      <t>トクテイ</t>
    </rPh>
    <rPh sb="3" eb="5">
      <t>ツウシン</t>
    </rPh>
    <rPh sb="5" eb="7">
      <t>セツゾク</t>
    </rPh>
    <rPh sb="7" eb="8">
      <t>サキ</t>
    </rPh>
    <rPh sb="26" eb="28">
      <t>セツゾク</t>
    </rPh>
    <rPh sb="28" eb="29">
      <t>ケイ</t>
    </rPh>
    <rPh sb="37" eb="39">
      <t>セツゾク</t>
    </rPh>
    <rPh sb="39" eb="40">
      <t>ケイ</t>
    </rPh>
    <rPh sb="41" eb="43">
      <t>ブンカツ</t>
    </rPh>
    <rPh sb="51" eb="53">
      <t>チョクセツ</t>
    </rPh>
    <rPh sb="53" eb="55">
      <t>セツゾク</t>
    </rPh>
    <phoneticPr fontId="29"/>
  </si>
  <si>
    <t>対策基準5.1ア
管理基準2.1.2ア</t>
    <phoneticPr fontId="29"/>
  </si>
  <si>
    <t>（認証）情報システムへの認証手段については二つ以上を併用する認証（多要素認証）となっていますか。</t>
    <rPh sb="1" eb="3">
      <t>ニンショウ</t>
    </rPh>
    <rPh sb="4" eb="6">
      <t>ジョウホウ</t>
    </rPh>
    <rPh sb="12" eb="14">
      <t>ニンショウ</t>
    </rPh>
    <rPh sb="14" eb="16">
      <t>シュダン</t>
    </rPh>
    <rPh sb="21" eb="22">
      <t>フタ</t>
    </rPh>
    <rPh sb="23" eb="25">
      <t>イジョウ</t>
    </rPh>
    <rPh sb="26" eb="28">
      <t>ヘイヨウ</t>
    </rPh>
    <rPh sb="30" eb="32">
      <t>ニンショウ</t>
    </rPh>
    <rPh sb="33" eb="34">
      <t>タ</t>
    </rPh>
    <rPh sb="34" eb="36">
      <t>ヨウソ</t>
    </rPh>
    <rPh sb="36" eb="38">
      <t>ニンショウ</t>
    </rPh>
    <phoneticPr fontId="29"/>
  </si>
  <si>
    <t>対策基準5.1イ(1)</t>
    <phoneticPr fontId="29"/>
  </si>
  <si>
    <t>（テレワーク）執務区域外からマイナンバー利用事務系にアクセスできない仕様又はしない運用になっていますか</t>
    <rPh sb="7" eb="9">
      <t>シツム</t>
    </rPh>
    <rPh sb="9" eb="11">
      <t>クイキ</t>
    </rPh>
    <rPh sb="11" eb="12">
      <t>ガイ</t>
    </rPh>
    <rPh sb="20" eb="22">
      <t>リヨウ</t>
    </rPh>
    <rPh sb="22" eb="25">
      <t>ジムケイ</t>
    </rPh>
    <rPh sb="34" eb="36">
      <t>シヨウ</t>
    </rPh>
    <rPh sb="36" eb="37">
      <t>マタ</t>
    </rPh>
    <rPh sb="41" eb="43">
      <t>ウンヨウ</t>
    </rPh>
    <phoneticPr fontId="29"/>
  </si>
  <si>
    <t>対策基準6.3.6</t>
    <phoneticPr fontId="29"/>
  </si>
  <si>
    <t>４．適正な回線の使用</t>
    <rPh sb="2" eb="4">
      <t>テキセイ</t>
    </rPh>
    <rPh sb="5" eb="7">
      <t>カイセン</t>
    </rPh>
    <rPh sb="8" eb="10">
      <t>シヨウ</t>
    </rPh>
    <phoneticPr fontId="29"/>
  </si>
  <si>
    <t>適正な回線（閉域イーサネット、専用線、IP-VPN等の閉域網）を使用していますか</t>
    <rPh sb="0" eb="2">
      <t>テキセイ</t>
    </rPh>
    <rPh sb="3" eb="5">
      <t>カイセン</t>
    </rPh>
    <rPh sb="6" eb="8">
      <t>ヘイイキ</t>
    </rPh>
    <rPh sb="15" eb="18">
      <t>センヨウセン</t>
    </rPh>
    <rPh sb="25" eb="26">
      <t>トウ</t>
    </rPh>
    <rPh sb="27" eb="29">
      <t>ヘイイキ</t>
    </rPh>
    <rPh sb="29" eb="30">
      <t>モウ</t>
    </rPh>
    <rPh sb="32" eb="34">
      <t>シヨウ</t>
    </rPh>
    <phoneticPr fontId="29"/>
  </si>
  <si>
    <t>対策基準6.3.4
管理基準3.3.2ア</t>
    <phoneticPr fontId="29"/>
  </si>
  <si>
    <t>５．執務区域外における遵守事項（モバイル端末等）</t>
    <rPh sb="2" eb="4">
      <t>シツム</t>
    </rPh>
    <rPh sb="4" eb="6">
      <t>クイキ</t>
    </rPh>
    <rPh sb="6" eb="7">
      <t>ガイ</t>
    </rPh>
    <rPh sb="11" eb="13">
      <t>ジュンシュ</t>
    </rPh>
    <rPh sb="13" eb="15">
      <t>ジコウ</t>
    </rPh>
    <rPh sb="20" eb="22">
      <t>タンマツ</t>
    </rPh>
    <rPh sb="22" eb="23">
      <t>トウ</t>
    </rPh>
    <phoneticPr fontId="29"/>
  </si>
  <si>
    <t>（情報漏えい対策）端末の盗難防止や覗き見防止（フィルター装着等）を行っていますか</t>
    <rPh sb="1" eb="3">
      <t>ジョウホウ</t>
    </rPh>
    <rPh sb="3" eb="4">
      <t>ロウ</t>
    </rPh>
    <rPh sb="6" eb="8">
      <t>タイサク</t>
    </rPh>
    <rPh sb="9" eb="11">
      <t>タンマツ</t>
    </rPh>
    <rPh sb="12" eb="14">
      <t>トウナン</t>
    </rPh>
    <rPh sb="14" eb="16">
      <t>ボウシ</t>
    </rPh>
    <rPh sb="17" eb="18">
      <t>ノゾ</t>
    </rPh>
    <rPh sb="19" eb="20">
      <t>ミ</t>
    </rPh>
    <rPh sb="20" eb="22">
      <t>ボウシ</t>
    </rPh>
    <rPh sb="28" eb="30">
      <t>ソウチャク</t>
    </rPh>
    <rPh sb="30" eb="31">
      <t>トウ</t>
    </rPh>
    <rPh sb="33" eb="34">
      <t>オコナ</t>
    </rPh>
    <phoneticPr fontId="29"/>
  </si>
  <si>
    <t>対策基準7.1.1オ(3)(4)</t>
    <phoneticPr fontId="29"/>
  </si>
  <si>
    <t>対策基準7.1.1オ(2)
管理基準3.5.6イ</t>
    <phoneticPr fontId="29"/>
  </si>
  <si>
    <t>（印刷）原則として機密性２以上の情報の印刷を行えないようになっていますか</t>
    <rPh sb="1" eb="3">
      <t>インサツ</t>
    </rPh>
    <rPh sb="4" eb="6">
      <t>ゲンソク</t>
    </rPh>
    <rPh sb="9" eb="12">
      <t>キミツセイ</t>
    </rPh>
    <rPh sb="13" eb="15">
      <t>イジョウ</t>
    </rPh>
    <rPh sb="16" eb="18">
      <t>ジョウホウ</t>
    </rPh>
    <rPh sb="19" eb="21">
      <t>インサツ</t>
    </rPh>
    <rPh sb="22" eb="23">
      <t>オコナ</t>
    </rPh>
    <phoneticPr fontId="29"/>
  </si>
  <si>
    <t>対策基準7.1.1オ(8)
管理基準3.5.6ク</t>
    <phoneticPr fontId="29"/>
  </si>
  <si>
    <t>６．外部の者（市民等）が利用するシステム</t>
    <rPh sb="2" eb="4">
      <t>ガイブ</t>
    </rPh>
    <rPh sb="5" eb="6">
      <t>モノ</t>
    </rPh>
    <rPh sb="7" eb="9">
      <t>シミン</t>
    </rPh>
    <rPh sb="9" eb="10">
      <t>トウ</t>
    </rPh>
    <rPh sb="12" eb="14">
      <t>リヨウ</t>
    </rPh>
    <phoneticPr fontId="29"/>
  </si>
  <si>
    <t>（市のネットワークとの分離）市のネットワークと物理的に分離していますか</t>
    <rPh sb="1" eb="2">
      <t>シ</t>
    </rPh>
    <rPh sb="11" eb="13">
      <t>ブンリ</t>
    </rPh>
    <rPh sb="14" eb="15">
      <t>シ</t>
    </rPh>
    <rPh sb="23" eb="26">
      <t>ブツリテキ</t>
    </rPh>
    <rPh sb="27" eb="29">
      <t>ブンリ</t>
    </rPh>
    <phoneticPr fontId="29"/>
  </si>
  <si>
    <t>対策基準8.1.10ア
管理基準4.1.9ア</t>
    <phoneticPr fontId="29"/>
  </si>
  <si>
    <t>（認証情報設定）インターネット経由で機密性2以上の情報を照会または更新する場合、認証情報を設定していますか</t>
    <rPh sb="1" eb="3">
      <t>ニンショウ</t>
    </rPh>
    <rPh sb="3" eb="5">
      <t>ジョウホウ</t>
    </rPh>
    <rPh sb="5" eb="7">
      <t>セッテイ</t>
    </rPh>
    <rPh sb="15" eb="17">
      <t>ケイユ</t>
    </rPh>
    <rPh sb="18" eb="21">
      <t>キミツセイ</t>
    </rPh>
    <rPh sb="22" eb="24">
      <t>イジョウ</t>
    </rPh>
    <rPh sb="25" eb="27">
      <t>ジョウホウ</t>
    </rPh>
    <rPh sb="28" eb="30">
      <t>ショウカイ</t>
    </rPh>
    <rPh sb="33" eb="35">
      <t>コウシン</t>
    </rPh>
    <rPh sb="37" eb="39">
      <t>バアイ</t>
    </rPh>
    <rPh sb="40" eb="42">
      <t>ニンショウ</t>
    </rPh>
    <rPh sb="42" eb="44">
      <t>ジョウホウ</t>
    </rPh>
    <rPh sb="45" eb="47">
      <t>セッテイ</t>
    </rPh>
    <phoneticPr fontId="29"/>
  </si>
  <si>
    <t>対策基準8.1.10イ
管理基準4.1.9イ</t>
    <phoneticPr fontId="29"/>
  </si>
  <si>
    <t>７．外部サービス（※委託事業者が外部サービスを利用する場合を含む）</t>
    <rPh sb="2" eb="4">
      <t>ガイブ</t>
    </rPh>
    <rPh sb="10" eb="14">
      <t>イタクジギョウ</t>
    </rPh>
    <rPh sb="14" eb="15">
      <t>シャ</t>
    </rPh>
    <rPh sb="16" eb="18">
      <t>ガイブ</t>
    </rPh>
    <rPh sb="23" eb="25">
      <t>リヨウ</t>
    </rPh>
    <rPh sb="27" eb="29">
      <t>バアイ</t>
    </rPh>
    <rPh sb="30" eb="31">
      <t>フク</t>
    </rPh>
    <phoneticPr fontId="29"/>
  </si>
  <si>
    <t>外部サービス利用基準に基づいて行っていますか。</t>
    <rPh sb="0" eb="2">
      <t>ガイブ</t>
    </rPh>
    <phoneticPr fontId="29"/>
  </si>
  <si>
    <t>対策基準10.2
外部サービス利用基準</t>
    <rPh sb="9" eb="11">
      <t>ガイブ</t>
    </rPh>
    <rPh sb="15" eb="17">
      <t>リヨウ</t>
    </rPh>
    <rPh sb="17" eb="19">
      <t>キジュン</t>
    </rPh>
    <phoneticPr fontId="29"/>
  </si>
  <si>
    <t>外部サービスで機密性２以上のデータを扱う場合
外部サービス一覧に掲載されたサービスですか</t>
    <rPh sb="0" eb="2">
      <t>ガイブ</t>
    </rPh>
    <rPh sb="7" eb="10">
      <t>キミツセイ</t>
    </rPh>
    <rPh sb="11" eb="13">
      <t>イジョウ</t>
    </rPh>
    <rPh sb="18" eb="19">
      <t>アツカ</t>
    </rPh>
    <rPh sb="20" eb="22">
      <t>バアイ</t>
    </rPh>
    <rPh sb="29" eb="31">
      <t>イチラン</t>
    </rPh>
    <rPh sb="32" eb="34">
      <t>ケイサイ</t>
    </rPh>
    <phoneticPr fontId="29"/>
  </si>
  <si>
    <t>外部サービスで機密性１のデータを扱う場合
外部サービス一覧に掲載されたサービスですか</t>
    <rPh sb="0" eb="2">
      <t>ガイブ</t>
    </rPh>
    <rPh sb="21" eb="23">
      <t>ガイブ</t>
    </rPh>
    <rPh sb="27" eb="29">
      <t>イチラン</t>
    </rPh>
    <rPh sb="30" eb="32">
      <t>ケイサイ</t>
    </rPh>
    <phoneticPr fontId="29"/>
  </si>
  <si>
    <t>８．情報資産・機器の廃棄等</t>
    <rPh sb="2" eb="4">
      <t>ジョウホウ</t>
    </rPh>
    <rPh sb="4" eb="6">
      <t>シサン</t>
    </rPh>
    <rPh sb="7" eb="9">
      <t>キキ</t>
    </rPh>
    <rPh sb="10" eb="12">
      <t>ハイキ</t>
    </rPh>
    <rPh sb="12" eb="13">
      <t>ナド</t>
    </rPh>
    <phoneticPr fontId="29"/>
  </si>
  <si>
    <t>機器内部の記憶装置から 全ての情報を消去の上、復元不可能な状態にする措置を講じるよう仕様等に記載していますか</t>
    <rPh sb="42" eb="44">
      <t>シヨウ</t>
    </rPh>
    <rPh sb="44" eb="45">
      <t>トウ</t>
    </rPh>
    <rPh sb="46" eb="48">
      <t>キサイ</t>
    </rPh>
    <phoneticPr fontId="29"/>
  </si>
  <si>
    <t>対策基準4.2ケ、6.1.7
管理基準3.1.7</t>
    <phoneticPr fontId="29"/>
  </si>
  <si>
    <t>９．ログの取得等</t>
    <rPh sb="5" eb="7">
      <t>シュトク</t>
    </rPh>
    <rPh sb="7" eb="8">
      <t>トウ</t>
    </rPh>
    <phoneticPr fontId="29"/>
  </si>
  <si>
    <t>各種ログ及び情報セキュリティの確保に必要な記録を取得、一定の期間保存するようになっていますか</t>
    <phoneticPr fontId="29"/>
  </si>
  <si>
    <t>対策基準8.1.7
管理基準4.1.6</t>
    <phoneticPr fontId="29"/>
  </si>
  <si>
    <t>システム開発・保守に関連する資料及びシステム関連文書を適正に整備・保管していますか</t>
    <phoneticPr fontId="29"/>
  </si>
  <si>
    <t>対策基準8.3.4ア
管理基準4.3.4</t>
    <phoneticPr fontId="29"/>
  </si>
  <si>
    <t>１．機密性２以上の情報資産の利用</t>
    <rPh sb="2" eb="5">
      <t>キミツセイ</t>
    </rPh>
    <rPh sb="6" eb="8">
      <t>イジョウ</t>
    </rPh>
    <rPh sb="9" eb="11">
      <t>ジョウホウ</t>
    </rPh>
    <rPh sb="11" eb="13">
      <t>シサン</t>
    </rPh>
    <rPh sb="14" eb="16">
      <t>リヨウ</t>
    </rPh>
    <phoneticPr fontId="29"/>
  </si>
  <si>
    <t>7,3</t>
    <phoneticPr fontId="29"/>
  </si>
  <si>
    <t>所管課記載欄（内容・詳細）</t>
    <phoneticPr fontId="29"/>
  </si>
  <si>
    <r>
      <t>対策基準8.1.10</t>
    </r>
    <r>
      <rPr>
        <sz val="11"/>
        <rFont val="游ゴシック"/>
        <family val="3"/>
        <charset val="128"/>
        <scheme val="minor"/>
      </rPr>
      <t>ウ</t>
    </r>
    <r>
      <rPr>
        <sz val="12"/>
        <rFont val="游ゴシック"/>
        <family val="3"/>
        <charset val="128"/>
        <scheme val="minor"/>
      </rPr>
      <t xml:space="preserve">
管理基準4.1.9イ</t>
    </r>
    <phoneticPr fontId="29"/>
  </si>
  <si>
    <t>対策基準8.1.26 ア</t>
    <phoneticPr fontId="29"/>
  </si>
  <si>
    <t>10．生成AIシステムにおける入力情報の取扱</t>
    <rPh sb="3" eb="5">
      <t>セイセイ</t>
    </rPh>
    <rPh sb="15" eb="17">
      <t>ニュウリョク</t>
    </rPh>
    <rPh sb="17" eb="19">
      <t>ジョウホウ</t>
    </rPh>
    <rPh sb="20" eb="22">
      <t>トリアツカイ</t>
    </rPh>
    <phoneticPr fontId="29"/>
  </si>
  <si>
    <t>生成AIシステムにおいて、同システムへの入力情報が、本市の許可なく生成AIの学習に用いられたり、システムを提供する事業者による監査の対象にならないことが確認できていますか</t>
    <phoneticPr fontId="29"/>
  </si>
  <si>
    <t>管理基準3.3.２イ(1)</t>
    <phoneticPr fontId="29"/>
  </si>
  <si>
    <t>管理基準3.3.２イ(2)</t>
    <phoneticPr fontId="29"/>
  </si>
  <si>
    <t>管理基準3.3.２ウ</t>
    <phoneticPr fontId="29"/>
  </si>
  <si>
    <t>対策基準7.1.1オ(6)
管理基準3.5.6カ</t>
    <phoneticPr fontId="29"/>
  </si>
  <si>
    <t>インターネットVPNを使用して、システムまたは外部サービスを利用しますか</t>
    <rPh sb="11" eb="13">
      <t>シヨウ</t>
    </rPh>
    <rPh sb="30" eb="32">
      <t>リヨウ</t>
    </rPh>
    <phoneticPr fontId="29"/>
  </si>
  <si>
    <t>インターネット回線（TLS 通信）を使用する場合、利用するシステムまたは外部サービスでファイアウォール、WAF、IP アドレス制限等の付加的なセキュリティ対策が実施されていますか</t>
    <phoneticPr fontId="29"/>
  </si>
  <si>
    <t>Web会議,監視カメラや対策基準8.1.14の特定用途機器で、インターネット回線を利用する場合は、TLS通信を使用していますか</t>
    <rPh sb="12" eb="14">
      <t>タイサク</t>
    </rPh>
    <rPh sb="14" eb="16">
      <t>キジュン</t>
    </rPh>
    <rPh sb="23" eb="25">
      <t>トクテイ</t>
    </rPh>
    <rPh sb="25" eb="27">
      <t>ヨウト</t>
    </rPh>
    <rPh sb="27" eb="29">
      <t>キキ</t>
    </rPh>
    <rPh sb="38" eb="40">
      <t>カイセン</t>
    </rPh>
    <rPh sb="41" eb="43">
      <t>リヨウ</t>
    </rPh>
    <rPh sb="45" eb="47">
      <t>バアイ</t>
    </rPh>
    <rPh sb="52" eb="54">
      <t>ツウシン</t>
    </rPh>
    <rPh sb="55" eb="57">
      <t>シヨウ</t>
    </rPh>
    <phoneticPr fontId="29"/>
  </si>
  <si>
    <t>（紛失・盗難対策）パスワードによる端末ロックの設定および管理システム（MDM）を導入していますか</t>
    <rPh sb="1" eb="3">
      <t>フンシツ</t>
    </rPh>
    <rPh sb="4" eb="6">
      <t>トウナン</t>
    </rPh>
    <rPh sb="6" eb="8">
      <t>タイサク</t>
    </rPh>
    <rPh sb="17" eb="19">
      <t>タンマツ</t>
    </rPh>
    <rPh sb="23" eb="25">
      <t>セッテイ</t>
    </rPh>
    <rPh sb="28" eb="30">
      <t>カンリ</t>
    </rPh>
    <rPh sb="40" eb="42">
      <t>ドウニュウ</t>
    </rPh>
    <phoneticPr fontId="29"/>
  </si>
  <si>
    <r>
      <t>（個人情報）</t>
    </r>
    <r>
      <rPr>
        <sz val="11"/>
        <rFont val="游ゴシック"/>
        <family val="3"/>
        <charset val="128"/>
        <scheme val="minor"/>
      </rPr>
      <t>大量又は機微な個人情報を取扱わないこととしていますか</t>
    </r>
    <rPh sb="1" eb="3">
      <t>コジン</t>
    </rPh>
    <rPh sb="3" eb="5">
      <t>ジョウホウ</t>
    </rPh>
    <phoneticPr fontId="29"/>
  </si>
  <si>
    <t>（データ保存先）原則として端末内にデータを保存しないこととしていますか</t>
    <rPh sb="4" eb="6">
      <t>ホゾン</t>
    </rPh>
    <rPh sb="6" eb="7">
      <t>サキ</t>
    </rPh>
    <phoneticPr fontId="29"/>
  </si>
  <si>
    <t>対策基準6.4.4エ
管理基準3.5.5イ</t>
    <phoneticPr fontId="29"/>
  </si>
  <si>
    <r>
      <t>（多段階認証・多要素認証）インターネット経由で要配慮個人</t>
    </r>
    <r>
      <rPr>
        <sz val="12"/>
        <rFont val="游ゴシック"/>
        <family val="3"/>
        <charset val="128"/>
        <scheme val="minor"/>
      </rPr>
      <t>情報または財産的価値のある情報を照会または更新する場合、多段階認証または多要素認証を要するようになっていますか</t>
    </r>
    <rPh sb="1" eb="2">
      <t>タ</t>
    </rPh>
    <rPh sb="2" eb="4">
      <t>ダンカイ</t>
    </rPh>
    <rPh sb="4" eb="6">
      <t>ニンショウ</t>
    </rPh>
    <rPh sb="7" eb="8">
      <t>タ</t>
    </rPh>
    <rPh sb="8" eb="10">
      <t>ヨウソ</t>
    </rPh>
    <rPh sb="10" eb="12">
      <t>ニンショウ</t>
    </rPh>
    <rPh sb="20" eb="22">
      <t>ケイユ</t>
    </rPh>
    <rPh sb="23" eb="26">
      <t>ヨウハイリョ</t>
    </rPh>
    <rPh sb="26" eb="28">
      <t>コジン</t>
    </rPh>
    <rPh sb="28" eb="30">
      <t>ジョウホウ</t>
    </rPh>
    <rPh sb="33" eb="38">
      <t>ザイサンテキカチ</t>
    </rPh>
    <rPh sb="41" eb="43">
      <t>ジョウホウ</t>
    </rPh>
    <rPh sb="44" eb="46">
      <t>ショウカイ</t>
    </rPh>
    <rPh sb="49" eb="51">
      <t>コウシン</t>
    </rPh>
    <rPh sb="53" eb="55">
      <t>バアイ</t>
    </rPh>
    <rPh sb="56" eb="57">
      <t>タ</t>
    </rPh>
    <rPh sb="57" eb="59">
      <t>ダンカイ</t>
    </rPh>
    <rPh sb="59" eb="61">
      <t>ニンショウ</t>
    </rPh>
    <rPh sb="64" eb="65">
      <t>タ</t>
    </rPh>
    <rPh sb="65" eb="67">
      <t>ヨウソ</t>
    </rPh>
    <rPh sb="67" eb="69">
      <t>ニンショウ</t>
    </rPh>
    <rPh sb="70" eb="71">
      <t>ヨウ</t>
    </rPh>
    <phoneticPr fontId="29"/>
  </si>
  <si>
    <t>（※１）神戸市情報セキュリティ対策基準</t>
    <rPh sb="4" eb="7">
      <t>コウベシ</t>
    </rPh>
    <rPh sb="7" eb="9">
      <t>ジョウホウ</t>
    </rPh>
    <rPh sb="15" eb="17">
      <t>タイサク</t>
    </rPh>
    <rPh sb="17" eb="19">
      <t>キジュン</t>
    </rPh>
    <phoneticPr fontId="29"/>
  </si>
  <si>
    <t>https://www.city.kobe.lg.jp/a06814/shise/jore/youkou/0400/policy.html</t>
    <phoneticPr fontId="29"/>
  </si>
  <si>
    <r>
      <t>市情報セキュリティポリシー等（※1</t>
    </r>
    <r>
      <rPr>
        <sz val="11"/>
        <color theme="1"/>
        <rFont val="游ゴシック"/>
        <family val="2"/>
        <charset val="128"/>
        <scheme val="minor"/>
      </rPr>
      <t>,2</t>
    </r>
    <r>
      <rPr>
        <sz val="11"/>
        <color theme="1"/>
        <rFont val="游ゴシック"/>
        <family val="2"/>
        <charset val="128"/>
        <scheme val="minor"/>
      </rPr>
      <t>）</t>
    </r>
    <rPh sb="0" eb="1">
      <t>シ</t>
    </rPh>
    <rPh sb="1" eb="3">
      <t>ジョウホウ</t>
    </rPh>
    <rPh sb="13" eb="14">
      <t>トウ</t>
    </rPh>
    <phoneticPr fontId="29"/>
  </si>
  <si>
    <t>（※２）物理的・技術的セキュリティ管理基準</t>
    <rPh sb="4" eb="7">
      <t>ブツリテキ</t>
    </rPh>
    <rPh sb="8" eb="11">
      <t>ギジュツテキ</t>
    </rPh>
    <rPh sb="17" eb="19">
      <t>カンリ</t>
    </rPh>
    <rPh sb="19" eb="21">
      <t>キジュン</t>
    </rPh>
    <phoneticPr fontId="29"/>
  </si>
  <si>
    <t>参考３－１</t>
    <rPh sb="0" eb="2">
      <t>サンコウ</t>
    </rPh>
    <phoneticPr fontId="29"/>
  </si>
  <si>
    <t>（※３）インターネット回線利用申請</t>
    <rPh sb="11" eb="13">
      <t>カイセン</t>
    </rPh>
    <rPh sb="13" eb="17">
      <t>リヨウシンセイ</t>
    </rPh>
    <phoneticPr fontId="29"/>
  </si>
  <si>
    <r>
      <t>（※４）</t>
    </r>
    <r>
      <rPr>
        <sz val="11"/>
        <color theme="1"/>
        <rFont val="游ゴシック"/>
        <family val="3"/>
        <charset val="128"/>
        <scheme val="minor"/>
      </rPr>
      <t>外部サービス利用申請書（外部サービス要件）</t>
    </r>
    <rPh sb="4" eb="6">
      <t>ガイブ</t>
    </rPh>
    <rPh sb="10" eb="12">
      <t>リヨウ</t>
    </rPh>
    <rPh sb="12" eb="15">
      <t>シンセイショ</t>
    </rPh>
    <rPh sb="16" eb="18">
      <t>ガイブ</t>
    </rPh>
    <rPh sb="22" eb="24">
      <t>ヨウケン</t>
    </rPh>
    <phoneticPr fontId="29"/>
  </si>
  <si>
    <t>外部サービス利用基準（※4）</t>
    <rPh sb="0" eb="2">
      <t>ガイブ</t>
    </rPh>
    <rPh sb="6" eb="8">
      <t>リヨウ</t>
    </rPh>
    <rPh sb="8" eb="10">
      <t>キジュン</t>
    </rPh>
    <phoneticPr fontId="29"/>
  </si>
  <si>
    <t>インターネット回線要件チェックリスト（※3）</t>
    <phoneticPr fontId="29"/>
  </si>
  <si>
    <t>別紙６：インターネット回線要件チェックリスト</t>
    <phoneticPr fontId="29"/>
  </si>
  <si>
    <t>参考３－２</t>
    <rPh sb="0" eb="2">
      <t>サンコウ</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</si>
</sst>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46" x14ac:knownFonts="1">
    <font>
      <sz val="12"/>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2"/>
      <color rgb="FF006100"/>
      <name val="游ゴシック"/>
      <family val="2"/>
      <charset val="128"/>
      <scheme val="minor"/>
    </font>
    <font>
      <sz val="12"/>
      <color rgb="FF9C0006"/>
      <name val="游ゴシック"/>
      <family val="2"/>
      <charset val="128"/>
      <scheme val="minor"/>
    </font>
    <font>
      <sz val="12"/>
      <color rgb="FF9C6500"/>
      <name val="游ゴシック"/>
      <family val="2"/>
      <charset val="128"/>
      <scheme val="minor"/>
    </font>
    <font>
      <sz val="12"/>
      <color rgb="FF3F3F76"/>
      <name val="游ゴシック"/>
      <family val="2"/>
      <charset val="128"/>
      <scheme val="minor"/>
    </font>
    <font>
      <b/>
      <sz val="12"/>
      <color rgb="FF3F3F3F"/>
      <name val="游ゴシック"/>
      <family val="2"/>
      <charset val="128"/>
      <scheme val="minor"/>
    </font>
    <font>
      <b/>
      <sz val="12"/>
      <color rgb="FFFA7D00"/>
      <name val="游ゴシック"/>
      <family val="2"/>
      <charset val="128"/>
      <scheme val="minor"/>
    </font>
    <font>
      <sz val="12"/>
      <color rgb="FFFA7D00"/>
      <name val="游ゴシック"/>
      <family val="2"/>
      <charset val="128"/>
      <scheme val="minor"/>
    </font>
    <font>
      <b/>
      <sz val="12"/>
      <color theme="0"/>
      <name val="游ゴシック"/>
      <family val="2"/>
      <charset val="128"/>
      <scheme val="minor"/>
    </font>
    <font>
      <sz val="12"/>
      <color rgb="FFFF0000"/>
      <name val="游ゴシック"/>
      <family val="2"/>
      <charset val="128"/>
      <scheme val="minor"/>
    </font>
    <font>
      <i/>
      <sz val="12"/>
      <color rgb="FF7F7F7F"/>
      <name val="游ゴシック"/>
      <family val="2"/>
      <charset val="128"/>
      <scheme val="minor"/>
    </font>
    <font>
      <b/>
      <sz val="12"/>
      <color theme="1"/>
      <name val="游ゴシック"/>
      <family val="2"/>
      <charset val="128"/>
      <scheme val="minor"/>
    </font>
    <font>
      <sz val="12"/>
      <color theme="0"/>
      <name val="游ゴシック"/>
      <family val="2"/>
      <charset val="128"/>
      <scheme val="minor"/>
    </font>
    <font>
      <sz val="6"/>
      <name val="游ゴシック"/>
      <family val="2"/>
      <charset val="128"/>
      <scheme val="minor"/>
    </font>
    <font>
      <sz val="11"/>
      <color theme="1"/>
      <name val="游ゴシック"/>
      <family val="2"/>
      <scheme val="minor"/>
    </font>
    <font>
      <sz val="9"/>
      <color rgb="FF000000"/>
      <name val="Meiryo UI"/>
      <family val="3"/>
      <charset val="128"/>
    </font>
    <font>
      <sz val="16"/>
      <color theme="1"/>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1"/>
      <color rgb="FFE70DBD"/>
      <name val="游ゴシック"/>
      <family val="3"/>
      <charset val="128"/>
      <scheme val="minor"/>
    </font>
    <font>
      <sz val="11"/>
      <color rgb="FFE70DBD"/>
      <name val="游ゴシック"/>
      <family val="2"/>
      <charset val="128"/>
      <scheme val="minor"/>
    </font>
    <font>
      <sz val="12"/>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color rgb="FF5B9BD5"/>
      <name val="游ゴシック"/>
      <family val="3"/>
      <charset val="128"/>
      <scheme val="minor"/>
    </font>
    <font>
      <sz val="11"/>
      <color rgb="FF5B9BD5"/>
      <name val="游ゴシック"/>
      <family val="2"/>
      <charset val="128"/>
      <scheme val="minor"/>
    </font>
    <font>
      <u/>
      <sz val="12"/>
      <color theme="10"/>
      <name val="游ゴシック"/>
      <family val="2"/>
      <charset val="128"/>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bgColor indexed="64"/>
      </patternFill>
    </fill>
    <fill>
      <patternFill patternType="solid">
        <fgColor rgb="FFD9D9D9"/>
        <bgColor indexed="64"/>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s>
  <cellStyleXfs count="45">
    <xf numFmtId="0" fontId="0" fillId="0" borderId="0">
      <alignment vertical="center"/>
    </xf>
    <xf numFmtId="0" fontId="13" fillId="0" borderId="0" applyNumberFormat="0" applyFill="0" applyBorder="0" applyAlignment="0" applyProtection="0">
      <alignment vertical="center"/>
    </xf>
    <xf numFmtId="0" fontId="14" fillId="0" borderId="1" applyNumberFormat="0" applyFill="0" applyAlignment="0" applyProtection="0">
      <alignment vertical="center"/>
    </xf>
    <xf numFmtId="0" fontId="15" fillId="0" borderId="2" applyNumberFormat="0" applyFill="0" applyAlignment="0" applyProtection="0">
      <alignment vertical="center"/>
    </xf>
    <xf numFmtId="0" fontId="16" fillId="0" borderId="3" applyNumberFormat="0" applyFill="0" applyAlignment="0" applyProtection="0">
      <alignment vertical="center"/>
    </xf>
    <xf numFmtId="0" fontId="16" fillId="0" borderId="0" applyNumberFormat="0" applyFill="0" applyBorder="0" applyAlignment="0" applyProtection="0">
      <alignment vertical="center"/>
    </xf>
    <xf numFmtId="0" fontId="17" fillId="2" borderId="0" applyNumberFormat="0" applyBorder="0" applyAlignment="0" applyProtection="0">
      <alignment vertical="center"/>
    </xf>
    <xf numFmtId="0" fontId="18" fillId="3" borderId="0" applyNumberFormat="0" applyBorder="0" applyAlignment="0" applyProtection="0">
      <alignment vertical="center"/>
    </xf>
    <xf numFmtId="0" fontId="19" fillId="4" borderId="0" applyNumberFormat="0" applyBorder="0" applyAlignment="0" applyProtection="0">
      <alignment vertical="center"/>
    </xf>
    <xf numFmtId="0" fontId="20" fillId="5" borderId="4" applyNumberFormat="0" applyAlignment="0" applyProtection="0">
      <alignment vertical="center"/>
    </xf>
    <xf numFmtId="0" fontId="21" fillId="6" borderId="5" applyNumberFormat="0" applyAlignment="0" applyProtection="0">
      <alignment vertical="center"/>
    </xf>
    <xf numFmtId="0" fontId="22" fillId="6" borderId="4" applyNumberFormat="0" applyAlignment="0" applyProtection="0">
      <alignment vertical="center"/>
    </xf>
    <xf numFmtId="0" fontId="23" fillId="0" borderId="6" applyNumberFormat="0" applyFill="0" applyAlignment="0" applyProtection="0">
      <alignment vertical="center"/>
    </xf>
    <xf numFmtId="0" fontId="24" fillId="7" borderId="7" applyNumberFormat="0" applyAlignment="0" applyProtection="0">
      <alignment vertical="center"/>
    </xf>
    <xf numFmtId="0" fontId="25" fillId="0" borderId="0" applyNumberFormat="0" applyFill="0" applyBorder="0" applyAlignment="0" applyProtection="0">
      <alignment vertical="center"/>
    </xf>
    <xf numFmtId="0" fontId="12" fillId="8" borderId="8" applyNumberFormat="0" applyFont="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xf numFmtId="0" fontId="11" fillId="0" borderId="0">
      <alignment vertical="center"/>
    </xf>
    <xf numFmtId="0" fontId="45" fillId="0" borderId="0" applyNumberFormat="0" applyFill="0" applyBorder="0" applyAlignment="0" applyProtection="0">
      <alignment vertical="center"/>
    </xf>
  </cellStyleXfs>
  <cellXfs count="125">
    <xf numFmtId="0" fontId="0" fillId="0" borderId="0" xfId="0">
      <alignment vertical="center"/>
    </xf>
    <xf numFmtId="176" fontId="0" fillId="0" borderId="0" xfId="0" applyNumberFormat="1">
      <alignment vertical="center"/>
    </xf>
    <xf numFmtId="14" fontId="0" fillId="0" borderId="0" xfId="0" applyNumberFormat="1">
      <alignment vertical="center"/>
    </xf>
    <xf numFmtId="0" fontId="11" fillId="0" borderId="0" xfId="43" applyAlignment="1">
      <alignment vertical="center" wrapText="1"/>
    </xf>
    <xf numFmtId="0" fontId="11" fillId="34" borderId="10" xfId="43" applyFill="1" applyBorder="1">
      <alignment vertical="center"/>
    </xf>
    <xf numFmtId="0" fontId="11" fillId="34" borderId="11" xfId="43" applyFill="1" applyBorder="1">
      <alignment vertical="center"/>
    </xf>
    <xf numFmtId="0" fontId="11" fillId="34" borderId="12" xfId="43" applyFill="1" applyBorder="1">
      <alignment vertical="center"/>
    </xf>
    <xf numFmtId="0" fontId="11" fillId="0" borderId="0" xfId="43">
      <alignment vertical="center"/>
    </xf>
    <xf numFmtId="0" fontId="11" fillId="0" borderId="0" xfId="43" applyFill="1" applyAlignment="1">
      <alignment horizontal="left" vertical="center" wrapText="1"/>
    </xf>
    <xf numFmtId="0" fontId="11" fillId="36" borderId="19" xfId="43" applyFill="1" applyBorder="1" applyAlignment="1">
      <alignment horizontal="center" vertical="center"/>
    </xf>
    <xf numFmtId="0" fontId="11" fillId="37" borderId="12" xfId="43" applyFill="1" applyBorder="1" applyAlignment="1">
      <alignment horizontal="center" vertical="center" wrapText="1"/>
    </xf>
    <xf numFmtId="0" fontId="11" fillId="0" borderId="23" xfId="43" applyBorder="1" applyProtection="1">
      <alignment vertical="center"/>
      <protection locked="0"/>
    </xf>
    <xf numFmtId="0" fontId="33" fillId="0" borderId="23" xfId="43" applyFont="1" applyBorder="1" applyProtection="1">
      <alignment vertical="center"/>
      <protection locked="0"/>
    </xf>
    <xf numFmtId="0" fontId="35" fillId="0" borderId="26" xfId="43" applyFont="1" applyBorder="1" applyProtection="1">
      <alignment vertical="center"/>
      <protection locked="0"/>
    </xf>
    <xf numFmtId="0" fontId="11" fillId="0" borderId="0" xfId="43" applyFill="1">
      <alignment vertical="center"/>
    </xf>
    <xf numFmtId="0" fontId="11" fillId="0" borderId="26" xfId="43" applyBorder="1" applyProtection="1">
      <alignment vertical="center"/>
      <protection locked="0"/>
    </xf>
    <xf numFmtId="0" fontId="11" fillId="0" borderId="23" xfId="43" applyFill="1" applyBorder="1" applyProtection="1">
      <alignment vertical="center"/>
      <protection locked="0"/>
    </xf>
    <xf numFmtId="0" fontId="11" fillId="0" borderId="30" xfId="43" applyBorder="1" applyProtection="1">
      <alignment vertical="center"/>
      <protection locked="0"/>
    </xf>
    <xf numFmtId="0" fontId="11" fillId="0" borderId="35" xfId="43" applyBorder="1" applyProtection="1">
      <alignment vertical="center"/>
      <protection locked="0"/>
    </xf>
    <xf numFmtId="0" fontId="11" fillId="0" borderId="38" xfId="43" applyBorder="1" applyProtection="1">
      <alignment vertical="center"/>
      <protection locked="0"/>
    </xf>
    <xf numFmtId="0" fontId="11" fillId="0" borderId="0" xfId="43" applyBorder="1">
      <alignment vertical="center"/>
    </xf>
    <xf numFmtId="0" fontId="11" fillId="0" borderId="0" xfId="43" applyAlignment="1">
      <alignment horizontal="left" vertical="center" wrapText="1"/>
    </xf>
    <xf numFmtId="0" fontId="11" fillId="0" borderId="0" xfId="43" applyFill="1" applyAlignment="1">
      <alignment vertical="center" wrapText="1"/>
    </xf>
    <xf numFmtId="0" fontId="11" fillId="0" borderId="42" xfId="43" applyBorder="1" applyProtection="1">
      <alignment vertical="center"/>
      <protection locked="0"/>
    </xf>
    <xf numFmtId="0" fontId="37" fillId="0" borderId="0" xfId="43" applyFont="1">
      <alignment vertical="center"/>
    </xf>
    <xf numFmtId="0" fontId="32" fillId="0" borderId="0" xfId="43" applyFont="1" applyAlignment="1">
      <alignment vertical="top"/>
    </xf>
    <xf numFmtId="0" fontId="38" fillId="0" borderId="0" xfId="43" applyFont="1">
      <alignment vertical="center"/>
    </xf>
    <xf numFmtId="0" fontId="39" fillId="0" borderId="0" xfId="43" applyFont="1">
      <alignment vertical="center"/>
    </xf>
    <xf numFmtId="0" fontId="7" fillId="37" borderId="12" xfId="43" applyFont="1" applyFill="1" applyBorder="1" applyAlignment="1">
      <alignment horizontal="center" vertical="center" wrapText="1"/>
    </xf>
    <xf numFmtId="0" fontId="6" fillId="37" borderId="12" xfId="43" applyFont="1" applyFill="1" applyBorder="1" applyAlignment="1">
      <alignment horizontal="center" vertical="center" wrapText="1"/>
    </xf>
    <xf numFmtId="0" fontId="5" fillId="0" borderId="23" xfId="43" applyFont="1" applyBorder="1" applyProtection="1">
      <alignment vertical="center"/>
      <protection locked="0"/>
    </xf>
    <xf numFmtId="0" fontId="11" fillId="0" borderId="24" xfId="43" applyFill="1" applyBorder="1" applyAlignment="1" applyProtection="1">
      <alignment vertical="center" wrapText="1"/>
      <protection locked="0"/>
    </xf>
    <xf numFmtId="0" fontId="11" fillId="0" borderId="15" xfId="43" applyFill="1" applyBorder="1" applyAlignment="1" applyProtection="1">
      <alignment vertical="center" wrapText="1"/>
      <protection locked="0"/>
    </xf>
    <xf numFmtId="0" fontId="11" fillId="0" borderId="15" xfId="43" applyFill="1" applyBorder="1" applyAlignment="1" applyProtection="1">
      <alignment horizontal="left" vertical="center" wrapText="1"/>
      <protection locked="0"/>
    </xf>
    <xf numFmtId="0" fontId="11" fillId="0" borderId="31" xfId="43" applyFill="1" applyBorder="1" applyAlignment="1" applyProtection="1">
      <alignment vertical="center" wrapText="1"/>
      <protection locked="0"/>
    </xf>
    <xf numFmtId="0" fontId="11" fillId="0" borderId="43" xfId="43" applyFill="1" applyBorder="1" applyAlignment="1" applyProtection="1">
      <alignment vertical="center" wrapText="1"/>
      <protection locked="0"/>
    </xf>
    <xf numFmtId="0" fontId="34" fillId="0" borderId="36" xfId="43" applyFont="1" applyFill="1" applyBorder="1" applyAlignment="1" applyProtection="1">
      <alignment vertical="center" wrapText="1"/>
      <protection locked="0"/>
    </xf>
    <xf numFmtId="0" fontId="11" fillId="0" borderId="17" xfId="43" applyFill="1" applyBorder="1" applyAlignment="1" applyProtection="1">
      <alignment vertical="center" wrapText="1"/>
      <protection locked="0"/>
    </xf>
    <xf numFmtId="0" fontId="35" fillId="0" borderId="0" xfId="43" applyFont="1" applyFill="1">
      <alignment vertical="center"/>
    </xf>
    <xf numFmtId="0" fontId="35" fillId="0" borderId="0" xfId="43" applyFont="1">
      <alignment vertical="center"/>
    </xf>
    <xf numFmtId="0" fontId="3" fillId="37" borderId="12" xfId="43" applyFont="1" applyFill="1" applyBorder="1" applyAlignment="1">
      <alignment horizontal="center" vertical="center" wrapText="1"/>
    </xf>
    <xf numFmtId="0" fontId="11" fillId="0" borderId="36" xfId="43" applyFill="1" applyBorder="1" applyAlignment="1" applyProtection="1">
      <alignment vertical="center" wrapText="1"/>
      <protection locked="0"/>
    </xf>
    <xf numFmtId="0" fontId="35" fillId="0" borderId="35" xfId="43" applyFont="1" applyFill="1" applyBorder="1" applyProtection="1">
      <alignment vertical="center"/>
      <protection locked="0"/>
    </xf>
    <xf numFmtId="0" fontId="41" fillId="0" borderId="24" xfId="43" applyFont="1" applyFill="1" applyBorder="1" applyAlignment="1" applyProtection="1">
      <alignment vertical="center" wrapText="1"/>
      <protection locked="0"/>
    </xf>
    <xf numFmtId="0" fontId="42" fillId="0" borderId="36" xfId="43" applyFont="1" applyFill="1" applyBorder="1" applyAlignment="1" applyProtection="1">
      <alignment vertical="center" wrapText="1"/>
      <protection locked="0"/>
    </xf>
    <xf numFmtId="0" fontId="0" fillId="35" borderId="10" xfId="0" applyFill="1" applyBorder="1" applyProtection="1">
      <alignment vertical="center"/>
    </xf>
    <xf numFmtId="0" fontId="11" fillId="35" borderId="11" xfId="43" applyFill="1" applyBorder="1" applyAlignment="1" applyProtection="1">
      <alignment vertical="center" wrapText="1"/>
    </xf>
    <xf numFmtId="0" fontId="11" fillId="33" borderId="18" xfId="43" applyFill="1" applyBorder="1" applyAlignment="1" applyProtection="1">
      <alignment vertical="center" wrapText="1"/>
    </xf>
    <xf numFmtId="0" fontId="36" fillId="0" borderId="20" xfId="43" applyFont="1" applyFill="1" applyBorder="1" applyProtection="1">
      <alignment vertical="center"/>
    </xf>
    <xf numFmtId="0" fontId="11" fillId="0" borderId="21" xfId="43" applyBorder="1" applyAlignment="1" applyProtection="1">
      <alignment vertical="center" wrapText="1"/>
    </xf>
    <xf numFmtId="0" fontId="11" fillId="0" borderId="22" xfId="43" applyFill="1" applyBorder="1" applyAlignment="1" applyProtection="1">
      <alignment vertical="center" wrapText="1"/>
    </xf>
    <xf numFmtId="0" fontId="36" fillId="0" borderId="13" xfId="43" applyFont="1" applyFill="1" applyBorder="1" applyProtection="1">
      <alignment vertical="center"/>
    </xf>
    <xf numFmtId="0" fontId="34" fillId="0" borderId="0" xfId="43" applyFont="1" applyFill="1" applyBorder="1" applyAlignment="1" applyProtection="1">
      <alignment vertical="center" wrapText="1"/>
    </xf>
    <xf numFmtId="0" fontId="11" fillId="0" borderId="25" xfId="43" applyFill="1" applyBorder="1" applyAlignment="1" applyProtection="1">
      <alignment vertical="center" wrapText="1"/>
    </xf>
    <xf numFmtId="0" fontId="11" fillId="38" borderId="10" xfId="43" applyFill="1" applyBorder="1" applyProtection="1">
      <alignment vertical="center"/>
    </xf>
    <xf numFmtId="0" fontId="11" fillId="38" borderId="11" xfId="43" applyFill="1" applyBorder="1" applyAlignment="1" applyProtection="1">
      <alignment vertical="center" wrapText="1"/>
    </xf>
    <xf numFmtId="0" fontId="11" fillId="0" borderId="0" xfId="43" applyBorder="1" applyAlignment="1" applyProtection="1">
      <alignment vertical="center" wrapText="1"/>
    </xf>
    <xf numFmtId="0" fontId="11" fillId="0" borderId="18" xfId="43" applyFill="1" applyBorder="1" applyAlignment="1" applyProtection="1">
      <alignment vertical="center" wrapText="1"/>
    </xf>
    <xf numFmtId="0" fontId="11" fillId="35" borderId="10" xfId="43" applyFill="1" applyBorder="1" applyProtection="1">
      <alignment vertical="center"/>
    </xf>
    <xf numFmtId="0" fontId="36" fillId="0" borderId="20" xfId="43" applyFont="1" applyBorder="1" applyProtection="1">
      <alignment vertical="center"/>
    </xf>
    <xf numFmtId="0" fontId="11" fillId="0" borderId="21" xfId="43" applyBorder="1" applyAlignment="1" applyProtection="1">
      <alignment horizontal="left" vertical="center" wrapText="1"/>
    </xf>
    <xf numFmtId="0" fontId="11" fillId="0" borderId="22" xfId="43" applyBorder="1" applyAlignment="1" applyProtection="1">
      <alignment horizontal="left" vertical="center"/>
    </xf>
    <xf numFmtId="0" fontId="11" fillId="0" borderId="0" xfId="43" applyFill="1" applyBorder="1" applyAlignment="1" applyProtection="1">
      <alignment vertical="center" wrapText="1"/>
    </xf>
    <xf numFmtId="0" fontId="43" fillId="0" borderId="32" xfId="43" applyFont="1" applyBorder="1" applyProtection="1">
      <alignment vertical="center"/>
    </xf>
    <xf numFmtId="0" fontId="35" fillId="0" borderId="33" xfId="43" applyFont="1" applyBorder="1" applyAlignment="1" applyProtection="1">
      <alignment vertical="center" wrapText="1"/>
    </xf>
    <xf numFmtId="0" fontId="35" fillId="0" borderId="34" xfId="43" applyFont="1" applyFill="1" applyBorder="1" applyAlignment="1" applyProtection="1">
      <alignment horizontal="left" vertical="center" wrapText="1"/>
    </xf>
    <xf numFmtId="0" fontId="43" fillId="0" borderId="13" xfId="43" applyFont="1" applyBorder="1" applyProtection="1">
      <alignment vertical="center"/>
    </xf>
    <xf numFmtId="0" fontId="35" fillId="0" borderId="0" xfId="43" applyFont="1" applyBorder="1" applyAlignment="1" applyProtection="1">
      <alignment vertical="center" wrapText="1"/>
    </xf>
    <xf numFmtId="0" fontId="35" fillId="0" borderId="25" xfId="43" applyFont="1" applyFill="1" applyBorder="1" applyAlignment="1" applyProtection="1">
      <alignment vertical="center" wrapText="1"/>
    </xf>
    <xf numFmtId="0" fontId="36" fillId="0" borderId="27" xfId="43" applyFont="1" applyBorder="1" applyProtection="1">
      <alignment vertical="center"/>
    </xf>
    <xf numFmtId="0" fontId="11" fillId="0" borderId="28" xfId="43" applyBorder="1" applyAlignment="1" applyProtection="1">
      <alignment vertical="center" wrapText="1"/>
    </xf>
    <xf numFmtId="0" fontId="11" fillId="0" borderId="29" xfId="43" applyFill="1" applyBorder="1" applyAlignment="1" applyProtection="1">
      <alignment vertical="center" wrapText="1"/>
    </xf>
    <xf numFmtId="0" fontId="44" fillId="0" borderId="20" xfId="43" applyFont="1" applyBorder="1" applyProtection="1">
      <alignment vertical="center"/>
    </xf>
    <xf numFmtId="0" fontId="33" fillId="0" borderId="21" xfId="43" applyFont="1" applyBorder="1" applyAlignment="1" applyProtection="1">
      <alignment vertical="center" wrapText="1"/>
    </xf>
    <xf numFmtId="0" fontId="35" fillId="0" borderId="22" xfId="43" applyFont="1" applyFill="1" applyBorder="1" applyAlignment="1" applyProtection="1">
      <alignment vertical="center" wrapText="1"/>
    </xf>
    <xf numFmtId="0" fontId="35" fillId="0" borderId="21" xfId="43" applyFont="1" applyBorder="1" applyAlignment="1" applyProtection="1">
      <alignment vertical="center" wrapText="1"/>
    </xf>
    <xf numFmtId="0" fontId="44" fillId="0" borderId="32" xfId="43" applyFont="1" applyBorder="1" applyProtection="1">
      <alignment vertical="center"/>
    </xf>
    <xf numFmtId="0" fontId="35" fillId="0" borderId="34" xfId="43" applyFont="1" applyFill="1" applyBorder="1" applyAlignment="1" applyProtection="1">
      <alignment vertical="center" wrapText="1"/>
    </xf>
    <xf numFmtId="0" fontId="8" fillId="35" borderId="10" xfId="43" applyFont="1" applyFill="1" applyBorder="1" applyProtection="1">
      <alignment vertical="center"/>
    </xf>
    <xf numFmtId="0" fontId="36" fillId="0" borderId="13" xfId="43" applyFont="1" applyBorder="1" applyProtection="1">
      <alignment vertical="center"/>
    </xf>
    <xf numFmtId="0" fontId="33" fillId="0" borderId="0" xfId="43" applyFont="1" applyBorder="1" applyAlignment="1" applyProtection="1">
      <alignment vertical="center" wrapText="1"/>
    </xf>
    <xf numFmtId="0" fontId="36" fillId="0" borderId="39" xfId="43" applyFont="1" applyBorder="1" applyProtection="1">
      <alignment vertical="center"/>
    </xf>
    <xf numFmtId="0" fontId="35" fillId="0" borderId="40" xfId="43" applyFont="1" applyBorder="1" applyAlignment="1" applyProtection="1">
      <alignment vertical="center" wrapText="1"/>
    </xf>
    <xf numFmtId="0" fontId="35" fillId="0" borderId="41" xfId="43" applyFont="1" applyFill="1" applyBorder="1" applyAlignment="1" applyProtection="1">
      <alignment vertical="center" wrapText="1"/>
    </xf>
    <xf numFmtId="0" fontId="35" fillId="35" borderId="10" xfId="43" applyFont="1" applyFill="1" applyBorder="1" applyProtection="1">
      <alignment vertical="center"/>
    </xf>
    <xf numFmtId="0" fontId="35" fillId="35" borderId="11" xfId="43" applyFont="1" applyFill="1" applyBorder="1" applyAlignment="1" applyProtection="1">
      <alignment vertical="center" wrapText="1"/>
    </xf>
    <xf numFmtId="0" fontId="37" fillId="0" borderId="13" xfId="43" applyFont="1" applyBorder="1" applyAlignment="1" applyProtection="1">
      <alignment horizontal="right" vertical="center"/>
    </xf>
    <xf numFmtId="0" fontId="35" fillId="0" borderId="0" xfId="43" applyFont="1" applyFill="1" applyBorder="1" applyAlignment="1" applyProtection="1">
      <alignment vertical="center" wrapText="1"/>
    </xf>
    <xf numFmtId="0" fontId="37" fillId="0" borderId="32" xfId="43" applyFont="1" applyBorder="1" applyAlignment="1" applyProtection="1">
      <alignment horizontal="right" vertical="center"/>
    </xf>
    <xf numFmtId="0" fontId="35" fillId="0" borderId="33" xfId="43" applyFont="1" applyFill="1" applyBorder="1" applyAlignment="1" applyProtection="1">
      <alignment vertical="center" wrapText="1"/>
    </xf>
    <xf numFmtId="0" fontId="10" fillId="0" borderId="34" xfId="43" applyFont="1" applyFill="1" applyBorder="1" applyAlignment="1" applyProtection="1">
      <alignment vertical="center" wrapText="1"/>
    </xf>
    <xf numFmtId="0" fontId="9" fillId="0" borderId="25" xfId="43" applyFont="1" applyFill="1" applyBorder="1" applyAlignment="1" applyProtection="1">
      <alignment vertical="center" wrapText="1"/>
    </xf>
    <xf numFmtId="0" fontId="33" fillId="35" borderId="11" xfId="43" applyFont="1" applyFill="1" applyBorder="1" applyAlignment="1" applyProtection="1">
      <alignment vertical="center" wrapText="1"/>
    </xf>
    <xf numFmtId="0" fontId="11" fillId="0" borderId="0" xfId="43" applyBorder="1" applyAlignment="1" applyProtection="1">
      <alignment horizontal="left" vertical="center" wrapText="1"/>
    </xf>
    <xf numFmtId="0" fontId="11" fillId="0" borderId="25" xfId="43" applyBorder="1" applyAlignment="1" applyProtection="1">
      <alignment horizontal="left" vertical="center" wrapText="1"/>
    </xf>
    <xf numFmtId="0" fontId="11" fillId="0" borderId="22" xfId="43" applyBorder="1" applyAlignment="1" applyProtection="1">
      <alignment horizontal="left" vertical="center" wrapText="1"/>
    </xf>
    <xf numFmtId="0" fontId="36" fillId="0" borderId="14" xfId="43" applyFont="1" applyBorder="1" applyProtection="1">
      <alignment vertical="center"/>
    </xf>
    <xf numFmtId="0" fontId="11" fillId="0" borderId="16" xfId="43" applyBorder="1" applyAlignment="1" applyProtection="1">
      <alignment horizontal="left" vertical="center" wrapText="1"/>
    </xf>
    <xf numFmtId="0" fontId="11" fillId="0" borderId="37" xfId="43" applyBorder="1" applyAlignment="1" applyProtection="1">
      <alignment horizontal="left" vertical="center" wrapText="1"/>
    </xf>
    <xf numFmtId="0" fontId="33" fillId="35" borderId="10" xfId="43" applyFont="1" applyFill="1" applyBorder="1" applyProtection="1">
      <alignment vertical="center"/>
    </xf>
    <xf numFmtId="0" fontId="41" fillId="33" borderId="18" xfId="43" applyFont="1" applyFill="1" applyBorder="1" applyAlignment="1" applyProtection="1">
      <alignment vertical="center" wrapText="1"/>
    </xf>
    <xf numFmtId="0" fontId="33" fillId="0" borderId="16" xfId="43" applyFont="1" applyBorder="1" applyAlignment="1" applyProtection="1">
      <alignment horizontal="left" vertical="center" wrapText="1"/>
    </xf>
    <xf numFmtId="0" fontId="35" fillId="0" borderId="37" xfId="43" applyFont="1" applyBorder="1" applyAlignment="1" applyProtection="1">
      <alignment horizontal="left" vertical="center" wrapText="1"/>
    </xf>
    <xf numFmtId="0" fontId="11" fillId="0" borderId="0" xfId="43" applyAlignment="1" applyProtection="1">
      <alignment vertical="center" wrapText="1"/>
    </xf>
    <xf numFmtId="0" fontId="11" fillId="0" borderId="0" xfId="43" applyFill="1" applyAlignment="1" applyProtection="1">
      <alignment horizontal="left" vertical="center" wrapText="1"/>
    </xf>
    <xf numFmtId="0" fontId="11" fillId="0" borderId="0" xfId="43" applyAlignment="1" applyProtection="1">
      <alignment horizontal="left" vertical="center" wrapText="1"/>
    </xf>
    <xf numFmtId="0" fontId="11" fillId="0" borderId="17" xfId="43" applyFill="1" applyBorder="1" applyAlignment="1" applyProtection="1">
      <alignment vertical="center" wrapText="1"/>
    </xf>
    <xf numFmtId="0" fontId="11" fillId="0" borderId="24" xfId="43" applyFill="1" applyBorder="1" applyAlignment="1" applyProtection="1">
      <alignment vertical="center" wrapText="1"/>
    </xf>
    <xf numFmtId="0" fontId="11" fillId="0" borderId="15" xfId="43" applyFill="1" applyBorder="1" applyAlignment="1" applyProtection="1">
      <alignment vertical="center" wrapText="1"/>
    </xf>
    <xf numFmtId="0" fontId="34" fillId="0" borderId="36" xfId="43" applyFont="1" applyFill="1" applyBorder="1" applyAlignment="1" applyProtection="1">
      <alignment vertical="center" wrapText="1"/>
    </xf>
    <xf numFmtId="0" fontId="11" fillId="0" borderId="43" xfId="43" applyFill="1" applyBorder="1" applyAlignment="1" applyProtection="1">
      <alignment vertical="center" wrapText="1"/>
    </xf>
    <xf numFmtId="0" fontId="11" fillId="0" borderId="36" xfId="43" applyFill="1" applyBorder="1" applyAlignment="1" applyProtection="1">
      <alignment vertical="center" wrapText="1"/>
    </xf>
    <xf numFmtId="0" fontId="11" fillId="0" borderId="31" xfId="43" applyFill="1" applyBorder="1" applyAlignment="1" applyProtection="1">
      <alignment vertical="center" wrapText="1"/>
    </xf>
    <xf numFmtId="0" fontId="33" fillId="0" borderId="24" xfId="43" applyFont="1" applyFill="1" applyBorder="1" applyAlignment="1" applyProtection="1">
      <alignment vertical="center" wrapText="1"/>
    </xf>
    <xf numFmtId="0" fontId="33" fillId="0" borderId="36" xfId="43" applyFont="1" applyFill="1" applyBorder="1" applyAlignment="1" applyProtection="1">
      <alignment vertical="center" wrapText="1"/>
    </xf>
    <xf numFmtId="0" fontId="33" fillId="0" borderId="15" xfId="43" applyFont="1" applyFill="1" applyBorder="1" applyAlignment="1" applyProtection="1">
      <alignment vertical="center" wrapText="1"/>
    </xf>
    <xf numFmtId="0" fontId="11" fillId="0" borderId="15" xfId="43" applyFill="1" applyBorder="1" applyAlignment="1" applyProtection="1">
      <alignment horizontal="left" vertical="center" wrapText="1"/>
    </xf>
    <xf numFmtId="0" fontId="2" fillId="0" borderId="0" xfId="43" applyFont="1" applyFill="1" applyAlignment="1" applyProtection="1">
      <alignment horizontal="left" vertical="center"/>
    </xf>
    <xf numFmtId="0" fontId="2" fillId="0" borderId="0" xfId="43" applyFont="1" applyAlignment="1" applyProtection="1">
      <alignment horizontal="left" vertical="center" indent="2"/>
    </xf>
    <xf numFmtId="0" fontId="2" fillId="33" borderId="18" xfId="43" applyFont="1" applyFill="1" applyBorder="1" applyAlignment="1" applyProtection="1">
      <alignment vertical="center" wrapText="1"/>
    </xf>
    <xf numFmtId="0" fontId="45" fillId="0" borderId="0" xfId="44" applyAlignment="1" applyProtection="1">
      <alignment horizontal="left" vertical="center" indent="2"/>
    </xf>
    <xf numFmtId="0" fontId="2" fillId="0" borderId="0" xfId="43" applyFont="1" applyFill="1" applyBorder="1" applyAlignment="1" applyProtection="1">
      <alignment horizontal="left" vertical="center"/>
    </xf>
    <xf numFmtId="0" fontId="2" fillId="0" borderId="0" xfId="43" applyFont="1" applyFill="1" applyAlignment="1" applyProtection="1">
      <alignment horizontal="left" vertical="center" indent="2"/>
    </xf>
    <xf numFmtId="0" fontId="4" fillId="0" borderId="0" xfId="43" applyFont="1" applyAlignment="1" applyProtection="1">
      <alignment horizontal="center" vertical="center" wrapText="1"/>
    </xf>
    <xf numFmtId="0" fontId="1" fillId="0" borderId="0" xfId="43" applyFont="1" applyAlignment="1">
      <alignment vertical="center" wrapTex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4"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3"/>
    <cellStyle name="良い" xfId="6" builtinId="26" customBuiltin="1"/>
  </cellStyles>
  <dxfs count="33">
    <dxf>
      <numFmt numFmtId="176" formatCode="yyyy/m/d;@"/>
    </dxf>
    <dxf>
      <numFmt numFmtId="19" formatCode="yyyy/m/d"/>
    </dxf>
    <dxf>
      <font>
        <color rgb="FFFF0000"/>
      </font>
    </dxf>
    <dxf>
      <fill>
        <patternFill>
          <bgColor rgb="FFFFC7CE"/>
        </patternFill>
      </fill>
    </dxf>
    <dxf>
      <fill>
        <patternFill>
          <bgColor rgb="FFFFFF00"/>
        </patternFill>
      </fill>
    </dxf>
    <dxf>
      <font>
        <color rgb="FFFF0000"/>
      </font>
    </dxf>
    <dxf>
      <fill>
        <patternFill>
          <bgColor rgb="FFFFC7CE"/>
        </patternFill>
      </fill>
    </dxf>
    <dxf>
      <fill>
        <patternFill>
          <bgColor rgb="FFFFFF00"/>
        </patternFill>
      </fill>
    </dxf>
    <dxf>
      <fill>
        <patternFill>
          <bgColor rgb="FFFFFF00"/>
        </patternFill>
      </fill>
    </dxf>
    <dxf>
      <fill>
        <patternFill>
          <bgColor rgb="FFFFFF00"/>
        </patternFill>
      </fill>
    </dxf>
    <dxf>
      <font>
        <color rgb="FFFF0000"/>
      </font>
    </dxf>
    <dxf>
      <fill>
        <patternFill>
          <bgColor rgb="FFFFFF00"/>
        </patternFill>
      </fill>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FF00"/>
        </patternFill>
      </fill>
    </dxf>
    <dxf>
      <font>
        <color rgb="FFFF0000"/>
      </font>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C7CE"/>
        </patternFill>
      </fill>
    </dxf>
    <dxf>
      <fill>
        <patternFill>
          <bgColor rgb="FFFFC7CE"/>
        </patternFill>
      </fill>
    </dxf>
    <dxf>
      <fill>
        <patternFill>
          <bgColor rgb="FFFFFF00"/>
        </patternFill>
      </fill>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5B9BD5"/>
      <color rgb="FF008000"/>
      <color rgb="FFE70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104775</xdr:colOff>
          <xdr:row>0</xdr:row>
          <xdr:rowOff>28575</xdr:rowOff>
        </xdr:from>
        <xdr:to>
          <xdr:col>6</xdr:col>
          <xdr:colOff>104775</xdr:colOff>
          <xdr:row>0</xdr:row>
          <xdr:rowOff>257175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審査依頼書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0</xdr:row>
          <xdr:rowOff>228600</xdr:rowOff>
        </xdr:from>
        <xdr:to>
          <xdr:col>6</xdr:col>
          <xdr:colOff>104775</xdr:colOff>
          <xdr:row>1</xdr:row>
          <xdr:rowOff>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仕様書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0</xdr:row>
          <xdr:rowOff>9525</xdr:rowOff>
        </xdr:from>
        <xdr:to>
          <xdr:col>6</xdr:col>
          <xdr:colOff>1914525</xdr:colOff>
          <xdr:row>0</xdr:row>
          <xdr:rowOff>257175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外部サービス利用申請書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0</xdr:row>
          <xdr:rowOff>0</xdr:rowOff>
        </xdr:from>
        <xdr:to>
          <xdr:col>7</xdr:col>
          <xdr:colOff>1971675</xdr:colOff>
          <xdr:row>0</xdr:row>
          <xdr:rowOff>257175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インターネット回線利用申請</a:t>
              </a:r>
            </a:p>
          </xdr:txBody>
        </xdr:sp>
        <xdr:clientData/>
      </xdr:twoCellAnchor>
    </mc:Choice>
    <mc:Fallback/>
  </mc:AlternateContent>
</xdr:wsDr>
</file>

<file path=xl/tables/table1.xml><?xml version="1.0" encoding="utf-8"?>
<table xmlns="http://schemas.openxmlformats.org/spreadsheetml/2006/main" id="1" name="登録DB" displayName="登録DB" ref="A1:J2" totalsRowShown="0">
  <autoFilter ref="A1:J2"/>
  <tableColumns count="10">
    <tableColumn id="1" name="文書番号">
      <calculatedColumnFormula>#REF!</calculatedColumnFormula>
    </tableColumn>
    <tableColumn id="2" name="日付" dataDxfId="1">
      <calculatedColumnFormula>#REF!</calculatedColumnFormula>
    </tableColumn>
    <tableColumn id="3" name="所属名">
      <calculatedColumnFormula>#REF!</calculatedColumnFormula>
    </tableColumn>
    <tableColumn id="4" name="所属長氏名">
      <calculatedColumnFormula>#REF!</calculatedColumnFormula>
    </tableColumn>
    <tableColumn id="5" name="件名（システムの名称）">
      <calculatedColumnFormula>#REF!</calculatedColumnFormula>
    </tableColumn>
    <tableColumn id="6" name="システムの概要">
      <calculatedColumnFormula>#REF!</calculatedColumnFormula>
    </tableColumn>
    <tableColumn id="7" name="システム稼働時期" dataDxfId="0">
      <calculatedColumnFormula>#REF!</calculatedColumnFormula>
    </tableColumn>
    <tableColumn id="10" name="類型">
      <calculatedColumnFormula>#REF!</calculatedColumnFormula>
    </tableColumn>
    <tableColumn id="8" name="担当者">
      <calculatedColumnFormula>#REF!</calculatedColumnFormula>
    </tableColumn>
    <tableColumn id="9" name="連絡先">
      <calculatedColumnFormula>#REF!</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s://www.city.kobe.lg.jp/a06814/shise/jore/youkou/0400/policy.html"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K87"/>
  <sheetViews>
    <sheetView showGridLines="0" tabSelected="1" view="pageBreakPreview" zoomScale="85" zoomScaleNormal="100" zoomScaleSheetLayoutView="85" workbookViewId="0">
      <selection activeCell="B1" sqref="B1"/>
    </sheetView>
  </sheetViews>
  <sheetFormatPr defaultColWidth="8.88671875" defaultRowHeight="18.75" x14ac:dyDescent="0.4"/>
  <cols>
    <col min="1" max="1" width="1" style="7" customWidth="1"/>
    <col min="2" max="2" width="1.44140625" style="7" customWidth="1"/>
    <col min="3" max="3" width="6.109375" style="7" customWidth="1"/>
    <col min="4" max="4" width="68" style="3" customWidth="1"/>
    <col min="5" max="5" width="17.5546875" style="22" customWidth="1"/>
    <col min="6" max="6" width="15.6640625" style="7" customWidth="1"/>
    <col min="7" max="7" width="28.5546875" style="7" customWidth="1"/>
    <col min="8" max="8" width="30" style="7" customWidth="1"/>
    <col min="9" max="9" width="1.44140625" style="7" customWidth="1"/>
    <col min="10" max="10" width="1.109375" style="7" customWidth="1"/>
    <col min="11" max="11" width="8.88671875" style="24"/>
    <col min="12" max="16384" width="8.88671875" style="7"/>
  </cols>
  <sheetData>
    <row r="1" spans="3:11" ht="37.5" customHeight="1" x14ac:dyDescent="0.4">
      <c r="C1" s="25" t="s">
        <v>10</v>
      </c>
      <c r="F1" s="4"/>
      <c r="G1" s="5"/>
      <c r="H1" s="6"/>
      <c r="K1" s="27"/>
    </row>
    <row r="2" spans="3:11" ht="29.85" customHeight="1" x14ac:dyDescent="0.4">
      <c r="D2" s="124" t="s">
        <v>11</v>
      </c>
      <c r="E2" s="8" t="s">
        <v>12</v>
      </c>
      <c r="K2" s="26"/>
    </row>
    <row r="3" spans="3:11" ht="37.5" customHeight="1" x14ac:dyDescent="0.4">
      <c r="C3" s="45" t="s">
        <v>60</v>
      </c>
      <c r="D3" s="46"/>
      <c r="E3" s="119" t="s">
        <v>81</v>
      </c>
      <c r="F3" s="9" t="s">
        <v>13</v>
      </c>
      <c r="G3" s="10" t="s">
        <v>14</v>
      </c>
      <c r="H3" s="29" t="s">
        <v>62</v>
      </c>
      <c r="K3" s="26"/>
    </row>
    <row r="4" spans="3:11" ht="37.5" customHeight="1" x14ac:dyDescent="0.4">
      <c r="C4" s="48">
        <v>1.1000000000000001</v>
      </c>
      <c r="D4" s="49" t="s">
        <v>15</v>
      </c>
      <c r="E4" s="50" t="s">
        <v>16</v>
      </c>
      <c r="F4" s="30"/>
      <c r="G4" s="107" t="str">
        <f>IF(F4="いいえ","「いいえ」の場合は認められません","")</f>
        <v/>
      </c>
      <c r="H4" s="31"/>
      <c r="K4" s="26"/>
    </row>
    <row r="5" spans="3:11" ht="37.5" customHeight="1" x14ac:dyDescent="0.4">
      <c r="C5" s="48">
        <v>1.2</v>
      </c>
      <c r="D5" s="49" t="s">
        <v>17</v>
      </c>
      <c r="E5" s="50" t="s">
        <v>18</v>
      </c>
      <c r="F5" s="12"/>
      <c r="G5" s="107" t="str">
        <f>IF(F5="いいえ","「いいえ」の場合は予定する運用方法を記入ください　⇒","")</f>
        <v/>
      </c>
      <c r="H5" s="31"/>
      <c r="K5" s="38"/>
    </row>
    <row r="6" spans="3:11" s="14" customFormat="1" ht="37.5" x14ac:dyDescent="0.4">
      <c r="C6" s="51">
        <v>1.3</v>
      </c>
      <c r="D6" s="52" t="s">
        <v>19</v>
      </c>
      <c r="E6" s="53" t="s">
        <v>20</v>
      </c>
      <c r="F6" s="13"/>
      <c r="G6" s="108" t="str">
        <f>IF(F6="はい","「はい」の場合は運用方法（対策など）を記入ください　⇒",IF(F6="いいえ","「いいえ」の場合は予定する運用方法を記入ください　⇒",""))</f>
        <v/>
      </c>
      <c r="H6" s="32"/>
      <c r="K6" s="38"/>
    </row>
    <row r="7" spans="3:11" ht="37.5" customHeight="1" x14ac:dyDescent="0.4">
      <c r="C7" s="54" t="s">
        <v>21</v>
      </c>
      <c r="D7" s="55"/>
      <c r="E7" s="47"/>
      <c r="F7" s="9" t="str">
        <f>F3</f>
        <v>回答欄</v>
      </c>
      <c r="G7" s="10" t="s">
        <v>14</v>
      </c>
      <c r="H7" s="28" t="s">
        <v>62</v>
      </c>
      <c r="K7" s="39"/>
    </row>
    <row r="8" spans="3:11" ht="37.5" customHeight="1" x14ac:dyDescent="0.4">
      <c r="C8" s="51">
        <v>2.1</v>
      </c>
      <c r="D8" s="56" t="s">
        <v>22</v>
      </c>
      <c r="E8" s="57" t="s">
        <v>23</v>
      </c>
      <c r="F8" s="15"/>
      <c r="G8" s="108" t="str">
        <f>IF(F8="はい","「はい」の場合は運用方法を記入ください　⇒",IF(F8="いいえ","「いいえ」の場合は予定する運用方法を記入ください　⇒",""))</f>
        <v/>
      </c>
      <c r="H8" s="32"/>
      <c r="K8" s="38"/>
    </row>
    <row r="9" spans="3:11" ht="37.5" customHeight="1" x14ac:dyDescent="0.4">
      <c r="C9" s="58" t="s">
        <v>24</v>
      </c>
      <c r="D9" s="46"/>
      <c r="E9" s="47"/>
      <c r="F9" s="9" t="str">
        <f>F3</f>
        <v>回答欄</v>
      </c>
      <c r="G9" s="10" t="s">
        <v>14</v>
      </c>
      <c r="H9" s="28" t="s">
        <v>62</v>
      </c>
      <c r="K9" s="39"/>
    </row>
    <row r="10" spans="3:11" ht="37.5" customHeight="1" x14ac:dyDescent="0.4">
      <c r="C10" s="59">
        <v>3.1</v>
      </c>
      <c r="D10" s="49" t="s">
        <v>25</v>
      </c>
      <c r="E10" s="50" t="s">
        <v>26</v>
      </c>
      <c r="F10" s="11"/>
      <c r="G10" s="107" t="str">
        <f t="shared" ref="G10:G13" si="0">IF(F10="いいえ","「いいえ」の場合は認められません","")</f>
        <v/>
      </c>
      <c r="H10" s="31"/>
      <c r="K10" s="39"/>
    </row>
    <row r="11" spans="3:11" ht="37.5" customHeight="1" x14ac:dyDescent="0.4">
      <c r="C11" s="59">
        <v>3.2</v>
      </c>
      <c r="D11" s="49" t="s">
        <v>27</v>
      </c>
      <c r="E11" s="50" t="s">
        <v>28</v>
      </c>
      <c r="F11" s="11"/>
      <c r="G11" s="107" t="str">
        <f t="shared" si="0"/>
        <v/>
      </c>
      <c r="H11" s="31"/>
      <c r="K11" s="39"/>
    </row>
    <row r="12" spans="3:11" s="14" customFormat="1" ht="37.5" customHeight="1" x14ac:dyDescent="0.4">
      <c r="C12" s="48">
        <v>3.3</v>
      </c>
      <c r="D12" s="60" t="s">
        <v>29</v>
      </c>
      <c r="E12" s="61" t="s">
        <v>30</v>
      </c>
      <c r="F12" s="11"/>
      <c r="G12" s="107" t="str">
        <f t="shared" si="0"/>
        <v/>
      </c>
      <c r="H12" s="31"/>
      <c r="K12" s="39"/>
    </row>
    <row r="13" spans="3:11" s="14" customFormat="1" ht="37.5" customHeight="1" x14ac:dyDescent="0.4">
      <c r="C13" s="51">
        <v>3.4</v>
      </c>
      <c r="D13" s="62" t="s">
        <v>31</v>
      </c>
      <c r="E13" s="53" t="s">
        <v>32</v>
      </c>
      <c r="F13" s="11"/>
      <c r="G13" s="116" t="str">
        <f t="shared" si="0"/>
        <v/>
      </c>
      <c r="H13" s="33"/>
      <c r="K13" s="39"/>
    </row>
    <row r="14" spans="3:11" ht="56.25" x14ac:dyDescent="0.4">
      <c r="C14" s="58" t="s">
        <v>33</v>
      </c>
      <c r="D14" s="46"/>
      <c r="E14" s="119" t="s">
        <v>87</v>
      </c>
      <c r="F14" s="9" t="str">
        <f>F3</f>
        <v>回答欄</v>
      </c>
      <c r="G14" s="10" t="s">
        <v>14</v>
      </c>
      <c r="H14" s="28" t="s">
        <v>62</v>
      </c>
      <c r="K14" s="39"/>
    </row>
    <row r="15" spans="3:11" ht="37.5" customHeight="1" x14ac:dyDescent="0.4">
      <c r="C15" s="59">
        <v>4.0999999999999996</v>
      </c>
      <c r="D15" s="49" t="s">
        <v>34</v>
      </c>
      <c r="E15" s="50" t="s">
        <v>35</v>
      </c>
      <c r="F15" s="16"/>
      <c r="G15" s="113" t="str">
        <f>IF(F15="いいえ","4.2に進んでください","")</f>
        <v/>
      </c>
      <c r="H15" s="43"/>
      <c r="K15" s="38"/>
    </row>
    <row r="16" spans="3:11" ht="41.45" customHeight="1" x14ac:dyDescent="0.4">
      <c r="C16" s="63">
        <v>4.2</v>
      </c>
      <c r="D16" s="64" t="s">
        <v>71</v>
      </c>
      <c r="E16" s="65" t="s">
        <v>67</v>
      </c>
      <c r="F16" s="42"/>
      <c r="G16" s="114" t="str">
        <f>IF(F16="いいえ","4.3に進んでください",IF(F16="はい","ｲﾝﾀｰﾈｯﾄ回線利用申請を提出してください",""))</f>
        <v/>
      </c>
      <c r="H16" s="44"/>
      <c r="K16" s="38"/>
    </row>
    <row r="17" spans="3:11" ht="65.099999999999994" customHeight="1" x14ac:dyDescent="0.4">
      <c r="C17" s="63">
        <v>4.3</v>
      </c>
      <c r="D17" s="64" t="s">
        <v>72</v>
      </c>
      <c r="E17" s="65" t="s">
        <v>68</v>
      </c>
      <c r="F17" s="42"/>
      <c r="G17" s="114" t="str">
        <f>IF(F17="いいえ","4.4に該当せず、4.1~4.3がすべて「いいえ」の場合、認められません。",IF(F17="はい","ｲﾝﾀｰﾈｯﾄ回線利用申請を提出してください",""))</f>
        <v/>
      </c>
      <c r="H17" s="44"/>
      <c r="K17" s="38"/>
    </row>
    <row r="18" spans="3:11" ht="37.5" x14ac:dyDescent="0.4">
      <c r="C18" s="66">
        <v>4.4000000000000004</v>
      </c>
      <c r="D18" s="67" t="s">
        <v>73</v>
      </c>
      <c r="E18" s="68" t="s">
        <v>69</v>
      </c>
      <c r="F18" s="13"/>
      <c r="G18" s="115" t="str">
        <f>IF(F18="いいえ","使用予定の回線を記入　　⇒",IF(F18="はい","インターネット回線利用申請を提出してください",""))</f>
        <v/>
      </c>
      <c r="H18" s="32"/>
      <c r="K18" s="38"/>
    </row>
    <row r="19" spans="3:11" ht="37.5" customHeight="1" x14ac:dyDescent="0.4">
      <c r="C19" s="58" t="s">
        <v>36</v>
      </c>
      <c r="D19" s="46"/>
      <c r="E19" s="47"/>
      <c r="F19" s="9" t="str">
        <f>F3</f>
        <v>回答欄</v>
      </c>
      <c r="G19" s="10" t="s">
        <v>14</v>
      </c>
      <c r="H19" s="28" t="s">
        <v>62</v>
      </c>
      <c r="K19" s="39"/>
    </row>
    <row r="20" spans="3:11" ht="37.5" customHeight="1" x14ac:dyDescent="0.4">
      <c r="C20" s="69">
        <v>5.0999999999999996</v>
      </c>
      <c r="D20" s="70" t="s">
        <v>37</v>
      </c>
      <c r="E20" s="71" t="s">
        <v>38</v>
      </c>
      <c r="F20" s="17"/>
      <c r="G20" s="112" t="str">
        <f>IF(F20="いいえ","「いいえ」の場合、必須ではありませんが導入を検討してください","")</f>
        <v/>
      </c>
      <c r="H20" s="34"/>
      <c r="K20" s="39"/>
    </row>
    <row r="21" spans="3:11" ht="37.5" customHeight="1" x14ac:dyDescent="0.4">
      <c r="C21" s="72">
        <v>5.2</v>
      </c>
      <c r="D21" s="73" t="s">
        <v>75</v>
      </c>
      <c r="E21" s="74" t="s">
        <v>39</v>
      </c>
      <c r="F21" s="11"/>
      <c r="G21" s="107" t="str">
        <f t="shared" ref="G21" si="1">IF(F21="いいえ","「いいえ」の場合は認められません","")</f>
        <v/>
      </c>
      <c r="H21" s="31"/>
      <c r="K21" s="39"/>
    </row>
    <row r="22" spans="3:11" ht="37.5" customHeight="1" x14ac:dyDescent="0.4">
      <c r="C22" s="72">
        <v>5.3</v>
      </c>
      <c r="D22" s="75" t="s">
        <v>76</v>
      </c>
      <c r="E22" s="74" t="s">
        <v>70</v>
      </c>
      <c r="F22" s="11"/>
      <c r="G22" s="107" t="str">
        <f>IF(F22="いいえ","「いいえ」の場合は予定する仕様を記入ください　⇒","")</f>
        <v/>
      </c>
      <c r="H22" s="31"/>
      <c r="K22" s="39"/>
    </row>
    <row r="23" spans="3:11" ht="37.5" customHeight="1" x14ac:dyDescent="0.4">
      <c r="C23" s="76">
        <v>5.4</v>
      </c>
      <c r="D23" s="64" t="s">
        <v>40</v>
      </c>
      <c r="E23" s="77" t="s">
        <v>41</v>
      </c>
      <c r="F23" s="18"/>
      <c r="G23" s="111" t="str">
        <f>IF(F23="いいえ","「いいえ」の場合は予定する運用方法を記入ください　⇒","")</f>
        <v/>
      </c>
      <c r="H23" s="41"/>
      <c r="K23" s="39"/>
    </row>
    <row r="24" spans="3:11" ht="37.5" customHeight="1" x14ac:dyDescent="0.4">
      <c r="C24" s="76">
        <v>5.5</v>
      </c>
      <c r="D24" s="64" t="s">
        <v>74</v>
      </c>
      <c r="E24" s="77" t="s">
        <v>77</v>
      </c>
      <c r="F24" s="15"/>
      <c r="G24" s="108"/>
      <c r="H24" s="32"/>
      <c r="K24" s="39"/>
    </row>
    <row r="25" spans="3:11" ht="37.5" customHeight="1" x14ac:dyDescent="0.4">
      <c r="C25" s="78" t="s">
        <v>42</v>
      </c>
      <c r="D25" s="46"/>
      <c r="E25" s="47"/>
      <c r="F25" s="9" t="str">
        <f>F3</f>
        <v>回答欄</v>
      </c>
      <c r="G25" s="10" t="s">
        <v>14</v>
      </c>
      <c r="H25" s="28" t="s">
        <v>62</v>
      </c>
      <c r="K25" s="39"/>
    </row>
    <row r="26" spans="3:11" ht="37.5" customHeight="1" x14ac:dyDescent="0.4">
      <c r="C26" s="59">
        <v>6.1</v>
      </c>
      <c r="D26" s="49" t="s">
        <v>43</v>
      </c>
      <c r="E26" s="50" t="s">
        <v>44</v>
      </c>
      <c r="F26" s="11"/>
      <c r="G26" s="107" t="str">
        <f t="shared" ref="G26" si="2">IF(F26="いいえ","「いいえ」の場合は認められません","")</f>
        <v/>
      </c>
      <c r="H26" s="31"/>
      <c r="K26" s="39"/>
    </row>
    <row r="27" spans="3:11" ht="37.5" customHeight="1" x14ac:dyDescent="0.4">
      <c r="C27" s="79">
        <v>6.2</v>
      </c>
      <c r="D27" s="80" t="s">
        <v>45</v>
      </c>
      <c r="E27" s="68" t="s">
        <v>46</v>
      </c>
      <c r="F27" s="15"/>
      <c r="G27" s="108" t="str">
        <f>IF(F27="いいえ","「いいえ」の場合は予定する仕様を記入ください　⇒","")</f>
        <v/>
      </c>
      <c r="H27" s="32"/>
      <c r="K27" s="39"/>
    </row>
    <row r="28" spans="3:11" ht="68.099999999999994" customHeight="1" x14ac:dyDescent="0.4">
      <c r="C28" s="81">
        <v>6.3</v>
      </c>
      <c r="D28" s="82" t="s">
        <v>78</v>
      </c>
      <c r="E28" s="83" t="s">
        <v>63</v>
      </c>
      <c r="F28" s="23"/>
      <c r="G28" s="110" t="str">
        <f>IF(F28="いいえ","「いいえ」の場合は予定する仕様を記入ください　⇒","")</f>
        <v/>
      </c>
      <c r="H28" s="35"/>
      <c r="K28" s="39"/>
    </row>
    <row r="29" spans="3:11" ht="37.5" customHeight="1" x14ac:dyDescent="0.4">
      <c r="C29" s="84" t="s">
        <v>47</v>
      </c>
      <c r="D29" s="85"/>
      <c r="E29" s="119" t="s">
        <v>86</v>
      </c>
      <c r="F29" s="9" t="str">
        <f>F3</f>
        <v>回答欄</v>
      </c>
      <c r="G29" s="10" t="s">
        <v>14</v>
      </c>
      <c r="H29" s="28" t="s">
        <v>62</v>
      </c>
      <c r="K29" s="39"/>
    </row>
    <row r="30" spans="3:11" ht="37.5" x14ac:dyDescent="0.4">
      <c r="C30" s="86">
        <v>7.1</v>
      </c>
      <c r="D30" s="87" t="s">
        <v>48</v>
      </c>
      <c r="E30" s="53" t="s">
        <v>49</v>
      </c>
      <c r="F30" s="15"/>
      <c r="G30" s="108" t="str">
        <f>IF(F30="いいえ","「いいえ」の場合、外部サービスの利用は認められません","")</f>
        <v/>
      </c>
      <c r="H30" s="32"/>
      <c r="K30" s="39"/>
    </row>
    <row r="31" spans="3:11" ht="37.5" customHeight="1" x14ac:dyDescent="0.4">
      <c r="C31" s="88">
        <v>7.2</v>
      </c>
      <c r="D31" s="89" t="s">
        <v>50</v>
      </c>
      <c r="E31" s="90"/>
      <c r="F31" s="18"/>
      <c r="G31" s="109" t="str">
        <f>IF(F31="いいえ","外部サービス利用申請書※３を提出してください。","")</f>
        <v/>
      </c>
      <c r="H31" s="36"/>
      <c r="K31" s="39"/>
    </row>
    <row r="32" spans="3:11" ht="37.5" customHeight="1" x14ac:dyDescent="0.4">
      <c r="C32" s="86" t="s">
        <v>61</v>
      </c>
      <c r="D32" s="87" t="s">
        <v>51</v>
      </c>
      <c r="E32" s="91"/>
      <c r="F32" s="15"/>
      <c r="G32" s="109" t="str">
        <f>IF(F32="いいえ","外部サービス要件（機密性１）※３により所属で審査してください","")</f>
        <v/>
      </c>
      <c r="H32" s="36"/>
      <c r="K32" s="39"/>
    </row>
    <row r="33" spans="3:11" ht="37.5" customHeight="1" x14ac:dyDescent="0.4">
      <c r="C33" s="84" t="s">
        <v>52</v>
      </c>
      <c r="D33" s="92"/>
      <c r="E33" s="47"/>
      <c r="F33" s="9" t="str">
        <f>F3</f>
        <v>回答欄</v>
      </c>
      <c r="G33" s="10" t="s">
        <v>14</v>
      </c>
      <c r="H33" s="28" t="s">
        <v>62</v>
      </c>
      <c r="K33" s="39"/>
    </row>
    <row r="34" spans="3:11" ht="37.5" customHeight="1" x14ac:dyDescent="0.4">
      <c r="C34" s="79">
        <v>8.1</v>
      </c>
      <c r="D34" s="93" t="s">
        <v>53</v>
      </c>
      <c r="E34" s="94" t="s">
        <v>54</v>
      </c>
      <c r="F34" s="15"/>
      <c r="G34" s="108" t="str">
        <f t="shared" ref="G34" si="3">IF(F34="いいえ","「いいえ」の場合は認められません","")</f>
        <v/>
      </c>
      <c r="H34" s="32"/>
      <c r="K34" s="39"/>
    </row>
    <row r="35" spans="3:11" ht="37.5" customHeight="1" x14ac:dyDescent="0.4">
      <c r="C35" s="58" t="s">
        <v>55</v>
      </c>
      <c r="D35" s="46"/>
      <c r="E35" s="47"/>
      <c r="F35" s="9" t="str">
        <f>F3</f>
        <v>回答欄</v>
      </c>
      <c r="G35" s="10" t="s">
        <v>14</v>
      </c>
      <c r="H35" s="28" t="s">
        <v>62</v>
      </c>
      <c r="K35" s="39"/>
    </row>
    <row r="36" spans="3:11" ht="37.5" customHeight="1" x14ac:dyDescent="0.4">
      <c r="C36" s="59">
        <v>9.1</v>
      </c>
      <c r="D36" s="60" t="s">
        <v>56</v>
      </c>
      <c r="E36" s="95" t="s">
        <v>57</v>
      </c>
      <c r="F36" s="11"/>
      <c r="G36" s="107" t="str">
        <f>IF(F36="いいえ","「いいえ」の場合は予定する運用方法を記入ください　⇒","")</f>
        <v/>
      </c>
      <c r="H36" s="31"/>
      <c r="K36" s="39"/>
    </row>
    <row r="37" spans="3:11" ht="37.5" customHeight="1" x14ac:dyDescent="0.4">
      <c r="C37" s="96">
        <v>9.1999999999999993</v>
      </c>
      <c r="D37" s="97" t="s">
        <v>58</v>
      </c>
      <c r="E37" s="98" t="s">
        <v>59</v>
      </c>
      <c r="F37" s="19"/>
      <c r="G37" s="106" t="str">
        <f>IF(F37="いいえ","「いいえ」の場合は予定する運用方法を記入ください　⇒","")</f>
        <v/>
      </c>
      <c r="H37" s="37"/>
      <c r="K37" s="39"/>
    </row>
    <row r="38" spans="3:11" ht="37.5" customHeight="1" x14ac:dyDescent="0.4">
      <c r="C38" s="99" t="s">
        <v>65</v>
      </c>
      <c r="D38" s="85"/>
      <c r="E38" s="100"/>
      <c r="F38" s="9" t="str">
        <f>F3</f>
        <v>回答欄</v>
      </c>
      <c r="G38" s="10" t="s">
        <v>14</v>
      </c>
      <c r="H38" s="40" t="s">
        <v>62</v>
      </c>
      <c r="K38" s="39"/>
    </row>
    <row r="39" spans="3:11" ht="56.25" x14ac:dyDescent="0.4">
      <c r="C39" s="96">
        <v>10.1</v>
      </c>
      <c r="D39" s="101" t="s">
        <v>66</v>
      </c>
      <c r="E39" s="102" t="s">
        <v>64</v>
      </c>
      <c r="F39" s="19"/>
      <c r="G39" s="106" t="str">
        <f>IF(F39="いいえ","「いいえ」の場合は予定する運用方法を記入ください　⇒","")</f>
        <v/>
      </c>
      <c r="H39" s="37"/>
      <c r="K39" s="39"/>
    </row>
    <row r="40" spans="3:11" x14ac:dyDescent="0.4">
      <c r="C40" s="117" t="s">
        <v>79</v>
      </c>
      <c r="D40" s="103"/>
      <c r="E40" s="104"/>
      <c r="K40" s="39"/>
    </row>
    <row r="41" spans="3:11" ht="18" customHeight="1" x14ac:dyDescent="0.4">
      <c r="C41" s="120" t="s">
        <v>80</v>
      </c>
      <c r="D41" s="103"/>
      <c r="E41" s="104"/>
      <c r="K41" s="39"/>
    </row>
    <row r="42" spans="3:11" x14ac:dyDescent="0.4">
      <c r="C42" s="117" t="s">
        <v>82</v>
      </c>
      <c r="D42" s="103"/>
      <c r="E42" s="104"/>
      <c r="K42" s="39"/>
    </row>
    <row r="43" spans="3:11" ht="18" customHeight="1" x14ac:dyDescent="0.4">
      <c r="C43" s="118" t="s">
        <v>83</v>
      </c>
      <c r="D43" s="103"/>
      <c r="E43" s="104"/>
      <c r="K43" s="39"/>
    </row>
    <row r="44" spans="3:11" ht="18" customHeight="1" x14ac:dyDescent="0.4">
      <c r="C44" s="117" t="s">
        <v>84</v>
      </c>
      <c r="D44" s="103"/>
      <c r="E44" s="104"/>
      <c r="K44" s="39"/>
    </row>
    <row r="45" spans="3:11" ht="18" customHeight="1" x14ac:dyDescent="0.4">
      <c r="C45" s="122" t="s">
        <v>88</v>
      </c>
      <c r="D45" s="103"/>
      <c r="E45" s="104"/>
      <c r="K45" s="39"/>
    </row>
    <row r="46" spans="3:11" x14ac:dyDescent="0.4">
      <c r="C46" s="121" t="s">
        <v>85</v>
      </c>
      <c r="D46" s="103"/>
      <c r="E46" s="93"/>
      <c r="F46" s="20"/>
      <c r="K46" s="39"/>
    </row>
    <row r="47" spans="3:11" x14ac:dyDescent="0.4">
      <c r="C47" s="122" t="s">
        <v>89</v>
      </c>
      <c r="D47" s="103"/>
      <c r="E47" s="93"/>
      <c r="F47" s="20"/>
      <c r="K47" s="39"/>
    </row>
    <row r="48" spans="3:11" ht="18" customHeight="1" x14ac:dyDescent="0.4">
      <c r="C48" s="105"/>
      <c r="D48" s="123"/>
      <c r="E48" s="123"/>
      <c r="K48" s="39"/>
    </row>
    <row r="49" spans="4:11" x14ac:dyDescent="0.4">
      <c r="D49" s="21"/>
      <c r="E49" s="8"/>
      <c r="K49" s="39"/>
    </row>
    <row r="50" spans="4:11" x14ac:dyDescent="0.4">
      <c r="D50" s="21"/>
      <c r="E50" s="8"/>
      <c r="K50" s="39"/>
    </row>
    <row r="51" spans="4:11" x14ac:dyDescent="0.4">
      <c r="D51" s="21"/>
      <c r="E51" s="8"/>
      <c r="K51" s="39"/>
    </row>
    <row r="52" spans="4:11" x14ac:dyDescent="0.4">
      <c r="D52" s="21"/>
      <c r="E52" s="8"/>
      <c r="K52" s="39"/>
    </row>
    <row r="53" spans="4:11" x14ac:dyDescent="0.4">
      <c r="D53" s="21"/>
      <c r="E53" s="8"/>
      <c r="K53" s="39"/>
    </row>
    <row r="54" spans="4:11" x14ac:dyDescent="0.4">
      <c r="D54" s="21"/>
      <c r="E54" s="8"/>
      <c r="K54" s="39"/>
    </row>
    <row r="55" spans="4:11" x14ac:dyDescent="0.4">
      <c r="D55" s="21"/>
      <c r="E55" s="8"/>
      <c r="K55" s="39"/>
    </row>
    <row r="56" spans="4:11" x14ac:dyDescent="0.4">
      <c r="D56" s="21"/>
      <c r="E56" s="8"/>
      <c r="K56" s="39"/>
    </row>
    <row r="57" spans="4:11" x14ac:dyDescent="0.4">
      <c r="D57" s="21"/>
      <c r="E57" s="8"/>
      <c r="K57" s="39"/>
    </row>
    <row r="58" spans="4:11" x14ac:dyDescent="0.4">
      <c r="D58" s="21"/>
      <c r="E58" s="8"/>
      <c r="K58" s="39"/>
    </row>
    <row r="59" spans="4:11" x14ac:dyDescent="0.4">
      <c r="D59" s="21"/>
      <c r="E59" s="8"/>
    </row>
    <row r="60" spans="4:11" x14ac:dyDescent="0.4">
      <c r="D60" s="21"/>
      <c r="E60" s="8"/>
    </row>
    <row r="61" spans="4:11" x14ac:dyDescent="0.4">
      <c r="D61" s="21"/>
      <c r="E61" s="8"/>
    </row>
    <row r="62" spans="4:11" x14ac:dyDescent="0.4">
      <c r="D62" s="21"/>
      <c r="E62" s="8"/>
    </row>
    <row r="63" spans="4:11" x14ac:dyDescent="0.4">
      <c r="D63" s="21"/>
      <c r="E63" s="8"/>
    </row>
    <row r="64" spans="4:11" x14ac:dyDescent="0.4">
      <c r="D64" s="21"/>
      <c r="E64" s="8"/>
    </row>
    <row r="65" spans="4:5" x14ac:dyDescent="0.4">
      <c r="D65" s="21"/>
      <c r="E65" s="8"/>
    </row>
    <row r="66" spans="4:5" x14ac:dyDescent="0.4">
      <c r="D66" s="21"/>
      <c r="E66" s="8"/>
    </row>
    <row r="67" spans="4:5" x14ac:dyDescent="0.4">
      <c r="D67" s="21"/>
      <c r="E67" s="8"/>
    </row>
    <row r="68" spans="4:5" x14ac:dyDescent="0.4">
      <c r="D68" s="21"/>
      <c r="E68" s="8"/>
    </row>
    <row r="69" spans="4:5" x14ac:dyDescent="0.4">
      <c r="D69" s="21"/>
      <c r="E69" s="8"/>
    </row>
    <row r="70" spans="4:5" x14ac:dyDescent="0.4">
      <c r="D70" s="21"/>
      <c r="E70" s="8"/>
    </row>
    <row r="71" spans="4:5" x14ac:dyDescent="0.4">
      <c r="D71" s="21"/>
      <c r="E71" s="8"/>
    </row>
    <row r="72" spans="4:5" x14ac:dyDescent="0.4">
      <c r="D72" s="21"/>
      <c r="E72" s="8"/>
    </row>
    <row r="73" spans="4:5" x14ac:dyDescent="0.4">
      <c r="D73" s="21"/>
      <c r="E73" s="8"/>
    </row>
    <row r="74" spans="4:5" x14ac:dyDescent="0.4">
      <c r="D74" s="21"/>
      <c r="E74" s="8"/>
    </row>
    <row r="75" spans="4:5" x14ac:dyDescent="0.4">
      <c r="D75" s="21"/>
      <c r="E75" s="8"/>
    </row>
    <row r="76" spans="4:5" x14ac:dyDescent="0.4">
      <c r="D76" s="21"/>
      <c r="E76" s="8"/>
    </row>
    <row r="77" spans="4:5" x14ac:dyDescent="0.4">
      <c r="D77" s="21"/>
      <c r="E77" s="8"/>
    </row>
    <row r="78" spans="4:5" x14ac:dyDescent="0.4">
      <c r="D78" s="21"/>
      <c r="E78" s="8"/>
    </row>
    <row r="79" spans="4:5" x14ac:dyDescent="0.4">
      <c r="D79" s="21"/>
      <c r="E79" s="8"/>
    </row>
    <row r="80" spans="4:5" x14ac:dyDescent="0.4">
      <c r="D80" s="21"/>
      <c r="E80" s="8"/>
    </row>
    <row r="81" spans="4:5" x14ac:dyDescent="0.4">
      <c r="D81" s="21"/>
      <c r="E81" s="8"/>
    </row>
    <row r="82" spans="4:5" x14ac:dyDescent="0.4">
      <c r="D82" s="21"/>
      <c r="E82" s="8"/>
    </row>
    <row r="83" spans="4:5" x14ac:dyDescent="0.4">
      <c r="D83" s="21"/>
      <c r="E83" s="8"/>
    </row>
    <row r="84" spans="4:5" x14ac:dyDescent="0.4">
      <c r="D84" s="21"/>
      <c r="E84" s="8"/>
    </row>
    <row r="85" spans="4:5" x14ac:dyDescent="0.4">
      <c r="D85" s="21"/>
      <c r="E85" s="8"/>
    </row>
    <row r="86" spans="4:5" x14ac:dyDescent="0.4">
      <c r="D86" s="21"/>
      <c r="E86" s="8"/>
    </row>
    <row r="87" spans="4:5" x14ac:dyDescent="0.4">
      <c r="D87" s="21"/>
      <c r="E87" s="8"/>
    </row>
  </sheetData>
  <sheetProtection selectLockedCells="1"/>
  <protectedRanges>
    <protectedRange sqref="F8 F10:F13 F20:F24 F30:F32 F34 F36:F37 F26:F28 F15:F18" name="範囲1"/>
    <protectedRange sqref="F39" name="範囲1_1"/>
  </protectedRanges>
  <mergeCells count="1">
    <mergeCell ref="D48:E48"/>
  </mergeCells>
  <phoneticPr fontId="29"/>
  <conditionalFormatting sqref="F15:F16 F18">
    <cfRule type="cellIs" dxfId="32" priority="34" operator="equal">
      <formula>"いいえ"</formula>
    </cfRule>
  </conditionalFormatting>
  <conditionalFormatting sqref="F22:F24">
    <cfRule type="cellIs" dxfId="31" priority="33" operator="equal">
      <formula>"いいえ"</formula>
    </cfRule>
  </conditionalFormatting>
  <conditionalFormatting sqref="F28">
    <cfRule type="cellIs" dxfId="30" priority="32" operator="equal">
      <formula>"いいえ"</formula>
    </cfRule>
  </conditionalFormatting>
  <conditionalFormatting sqref="F36:F37">
    <cfRule type="cellIs" dxfId="29" priority="31" operator="equal">
      <formula>"いいえ"</formula>
    </cfRule>
  </conditionalFormatting>
  <conditionalFormatting sqref="F5:F6 F8">
    <cfRule type="cellIs" dxfId="28" priority="30" operator="equal">
      <formula>"いいえ"</formula>
    </cfRule>
  </conditionalFormatting>
  <conditionalFormatting sqref="G5:G6 G22:G24 G28 G36:G37">
    <cfRule type="containsText" dxfId="27" priority="29" operator="containsText" text="いいえ">
      <formula>NOT(ISERROR(SEARCH("いいえ",G5)))</formula>
    </cfRule>
  </conditionalFormatting>
  <conditionalFormatting sqref="G4 G8 G10:G13 G20:G21 G26 G34">
    <cfRule type="containsText" dxfId="26" priority="28" operator="containsText" text="いいえ">
      <formula>NOT(ISERROR(SEARCH("いいえ",G4)))</formula>
    </cfRule>
  </conditionalFormatting>
  <conditionalFormatting sqref="G30">
    <cfRule type="containsText" dxfId="25" priority="27" operator="containsText" text="はい">
      <formula>NOT(ISERROR(SEARCH("はい",G30)))</formula>
    </cfRule>
  </conditionalFormatting>
  <conditionalFormatting sqref="G15:G16 G18">
    <cfRule type="containsText" dxfId="24" priority="25" operator="containsText" text="回線">
      <formula>NOT(ISERROR(SEARCH("回線",G15)))</formula>
    </cfRule>
    <cfRule type="containsText" dxfId="23" priority="26" operator="containsText" text="回線">
      <formula>NOT(ISERROR(SEARCH("回線",G15)))</formula>
    </cfRule>
  </conditionalFormatting>
  <conditionalFormatting sqref="G30:G32">
    <cfRule type="containsText" dxfId="22" priority="24" operator="containsText" text="いいえ">
      <formula>NOT(ISERROR(SEARCH("いいえ",G30)))</formula>
    </cfRule>
  </conditionalFormatting>
  <conditionalFormatting sqref="G31">
    <cfRule type="containsText" dxfId="21" priority="23" operator="containsText" text="機密性">
      <formula>NOT(ISERROR(SEARCH("機密性",G31)))</formula>
    </cfRule>
  </conditionalFormatting>
  <conditionalFormatting sqref="F27">
    <cfRule type="cellIs" dxfId="20" priority="22" operator="equal">
      <formula>"いいえ"</formula>
    </cfRule>
  </conditionalFormatting>
  <conditionalFormatting sqref="G27">
    <cfRule type="containsText" dxfId="19" priority="21" operator="containsText" text="いいえ">
      <formula>NOT(ISERROR(SEARCH("いいえ",G27)))</formula>
    </cfRule>
  </conditionalFormatting>
  <conditionalFormatting sqref="H5:H6 H22:H24 H28 H36:H37">
    <cfRule type="containsText" dxfId="18" priority="20" operator="containsText" text="いいえ">
      <formula>NOT(ISERROR(SEARCH("いいえ",H5)))</formula>
    </cfRule>
  </conditionalFormatting>
  <conditionalFormatting sqref="H4 H8 H10:H13 H20:H21 H26 H34">
    <cfRule type="containsText" dxfId="17" priority="19" operator="containsText" text="いいえ">
      <formula>NOT(ISERROR(SEARCH("いいえ",H4)))</formula>
    </cfRule>
  </conditionalFormatting>
  <conditionalFormatting sqref="H30">
    <cfRule type="containsText" dxfId="16" priority="18" operator="containsText" text="はい">
      <formula>NOT(ISERROR(SEARCH("はい",H30)))</formula>
    </cfRule>
  </conditionalFormatting>
  <conditionalFormatting sqref="H15:H16 H18">
    <cfRule type="containsText" dxfId="15" priority="16" operator="containsText" text="回線">
      <formula>NOT(ISERROR(SEARCH("回線",H15)))</formula>
    </cfRule>
    <cfRule type="containsText" dxfId="14" priority="17" operator="containsText" text="回線">
      <formula>NOT(ISERROR(SEARCH("回線",H15)))</formula>
    </cfRule>
  </conditionalFormatting>
  <conditionalFormatting sqref="H30:H32">
    <cfRule type="containsText" dxfId="13" priority="15" operator="containsText" text="いいえ">
      <formula>NOT(ISERROR(SEARCH("いいえ",H30)))</formula>
    </cfRule>
  </conditionalFormatting>
  <conditionalFormatting sqref="H31">
    <cfRule type="containsText" dxfId="12" priority="14" operator="containsText" text="機密性">
      <formula>NOT(ISERROR(SEARCH("機密性",H31)))</formula>
    </cfRule>
  </conditionalFormatting>
  <conditionalFormatting sqref="H27">
    <cfRule type="containsText" dxfId="11" priority="13" operator="containsText" text="いいえ">
      <formula>NOT(ISERROR(SEARCH("いいえ",H27)))</formula>
    </cfRule>
  </conditionalFormatting>
  <conditionalFormatting sqref="F39">
    <cfRule type="cellIs" dxfId="10" priority="12" operator="equal">
      <formula>"いいえ"</formula>
    </cfRule>
  </conditionalFormatting>
  <conditionalFormatting sqref="G39">
    <cfRule type="containsText" dxfId="9" priority="11" operator="containsText" text="いいえ">
      <formula>NOT(ISERROR(SEARCH("いいえ",G39)))</formula>
    </cfRule>
  </conditionalFormatting>
  <conditionalFormatting sqref="H39">
    <cfRule type="containsText" dxfId="8" priority="10" operator="containsText" text="いいえ">
      <formula>NOT(ISERROR(SEARCH("いいえ",H39)))</formula>
    </cfRule>
  </conditionalFormatting>
  <conditionalFormatting sqref="H17">
    <cfRule type="containsText" dxfId="7" priority="5" operator="containsText" text="回線">
      <formula>NOT(ISERROR(SEARCH("回線",H17)))</formula>
    </cfRule>
    <cfRule type="containsText" dxfId="6" priority="6" operator="containsText" text="回線">
      <formula>NOT(ISERROR(SEARCH("回線",H17)))</formula>
    </cfRule>
  </conditionalFormatting>
  <conditionalFormatting sqref="F17">
    <cfRule type="cellIs" dxfId="5" priority="4" operator="equal">
      <formula>"いいえ"</formula>
    </cfRule>
  </conditionalFormatting>
  <conditionalFormatting sqref="G17">
    <cfRule type="containsText" dxfId="4" priority="2" operator="containsText" text="回線">
      <formula>NOT(ISERROR(SEARCH("回線",G17)))</formula>
    </cfRule>
    <cfRule type="containsText" dxfId="3" priority="3" operator="containsText" text="認められません">
      <formula>NOT(ISERROR(SEARCH("認められません",G17)))</formula>
    </cfRule>
  </conditionalFormatting>
  <conditionalFormatting sqref="G15:G16">
    <cfRule type="containsText" dxfId="2" priority="1" operator="containsText" text="進んでください">
      <formula>NOT(ISERROR(SEARCH("進んでください",G15)))</formula>
    </cfRule>
  </conditionalFormatting>
  <dataValidations count="2">
    <dataValidation type="list" allowBlank="1" showInputMessage="1" showErrorMessage="1" sqref="F8 F26:F28 F20:F24 F5:F6 F30:F32 F10:F13 F15:F18 F39">
      <formula1>"はい,いいえ,該当なし"</formula1>
    </dataValidation>
    <dataValidation type="list" allowBlank="1" showInputMessage="1" showErrorMessage="1" sqref="F4 F34 F46:F47 F36:F37">
      <formula1>"はい,いいえ"</formula1>
    </dataValidation>
  </dataValidations>
  <hyperlinks>
    <hyperlink ref="C41" r:id="rId1"/>
  </hyperlinks>
  <pageMargins left="0.39370078740157483" right="0.39370078740157483" top="0.74803149606299213" bottom="0.39370078740157483" header="0.31496062992125984" footer="0.19685039370078741"/>
  <pageSetup paperSize="9" scale="44" orientation="portrait" r:id="rId2"/>
  <rowBreaks count="1" manualBreakCount="1">
    <brk id="24" min="1" max="8" man="1"/>
  </rowBreaks>
  <drawing r:id="rId3"/>
  <legacyDrawing r:id="rId4"/>
  <mc:AlternateContent xmlns:mc="http://schemas.openxmlformats.org/markup-compatibility/2006">
    <mc:Choice Requires="x14">
      <controls>
        <mc:AlternateContent xmlns:mc="http://schemas.openxmlformats.org/markup-compatibility/2006">
          <mc:Choice Requires="x14">
            <control shapeId="7169" r:id="rId5" name="Check Box 1">
              <controlPr defaultSize="0" autoFill="0" autoLine="0" autoPict="0">
                <anchor moveWithCells="1">
                  <from>
                    <xdr:col>5</xdr:col>
                    <xdr:colOff>104775</xdr:colOff>
                    <xdr:row>0</xdr:row>
                    <xdr:rowOff>28575</xdr:rowOff>
                  </from>
                  <to>
                    <xdr:col>6</xdr:col>
                    <xdr:colOff>104775</xdr:colOff>
                    <xdr:row>0</xdr:row>
                    <xdr:rowOff>257175</xdr:rowOff>
                  </to>
                </anchor>
              </controlPr>
            </control>
          </mc:Choice>
        </mc:AlternateContent>
        <mc:AlternateContent xmlns:mc="http://schemas.openxmlformats.org/markup-compatibility/2006">
          <mc:Choice Requires="x14">
            <control shapeId="7170" r:id="rId6" name="Check Box 2">
              <controlPr defaultSize="0" autoFill="0" autoLine="0" autoPict="0">
                <anchor moveWithCells="1">
                  <from>
                    <xdr:col>5</xdr:col>
                    <xdr:colOff>104775</xdr:colOff>
                    <xdr:row>0</xdr:row>
                    <xdr:rowOff>228600</xdr:rowOff>
                  </from>
                  <to>
                    <xdr:col>6</xdr:col>
                    <xdr:colOff>104775</xdr:colOff>
                    <xdr:row>1</xdr:row>
                    <xdr:rowOff>0</xdr:rowOff>
                  </to>
                </anchor>
              </controlPr>
            </control>
          </mc:Choice>
        </mc:AlternateContent>
        <mc:AlternateContent xmlns:mc="http://schemas.openxmlformats.org/markup-compatibility/2006">
          <mc:Choice Requires="x14">
            <control shapeId="7171" r:id="rId7" name="Check Box 3">
              <controlPr defaultSize="0" autoFill="0" autoLine="0" autoPict="0" altText="">
                <anchor moveWithCells="1">
                  <from>
                    <xdr:col>6</xdr:col>
                    <xdr:colOff>581025</xdr:colOff>
                    <xdr:row>0</xdr:row>
                    <xdr:rowOff>9525</xdr:rowOff>
                  </from>
                  <to>
                    <xdr:col>6</xdr:col>
                    <xdr:colOff>1914525</xdr:colOff>
                    <xdr:row>0</xdr:row>
                    <xdr:rowOff>257175</xdr:rowOff>
                  </to>
                </anchor>
              </controlPr>
            </control>
          </mc:Choice>
        </mc:AlternateContent>
        <mc:AlternateContent xmlns:mc="http://schemas.openxmlformats.org/markup-compatibility/2006">
          <mc:Choice Requires="x14">
            <control shapeId="7172" r:id="rId8" name="Check Box 4">
              <controlPr defaultSize="0" autoFill="0" autoLine="0" autoPict="0">
                <anchor moveWithCells="1">
                  <from>
                    <xdr:col>7</xdr:col>
                    <xdr:colOff>419100</xdr:colOff>
                    <xdr:row>0</xdr:row>
                    <xdr:rowOff>0</xdr:rowOff>
                  </from>
                  <to>
                    <xdr:col>7</xdr:col>
                    <xdr:colOff>1971675</xdr:colOff>
                    <xdr:row>0</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
  <sheetViews>
    <sheetView workbookViewId="0">
      <selection activeCell="G2" sqref="G2"/>
    </sheetView>
  </sheetViews>
  <sheetFormatPr defaultRowHeight="19.5" x14ac:dyDescent="0.4"/>
  <cols>
    <col min="1" max="1" width="9.5546875" customWidth="1"/>
    <col min="2" max="2" width="9.21875" bestFit="1" customWidth="1"/>
    <col min="4" max="4" width="11.21875" customWidth="1"/>
    <col min="5" max="5" width="22" customWidth="1"/>
    <col min="6" max="6" width="14.88671875" customWidth="1"/>
    <col min="7" max="8" width="16.6640625" customWidth="1"/>
  </cols>
  <sheetData>
    <row r="1" spans="1:10" x14ac:dyDescent="0.4">
      <c r="A1" t="s">
        <v>3</v>
      </c>
      <c r="B1" t="s">
        <v>4</v>
      </c>
      <c r="C1" t="s">
        <v>5</v>
      </c>
      <c r="D1" t="s">
        <v>2</v>
      </c>
      <c r="E1" t="s">
        <v>6</v>
      </c>
      <c r="F1" t="s">
        <v>7</v>
      </c>
      <c r="G1" t="s">
        <v>8</v>
      </c>
      <c r="H1" t="s">
        <v>9</v>
      </c>
      <c r="I1" t="s">
        <v>0</v>
      </c>
      <c r="J1" t="s">
        <v>1</v>
      </c>
    </row>
    <row r="2" spans="1:10" x14ac:dyDescent="0.4">
      <c r="A2" t="e">
        <f>#REF!</f>
        <v>#REF!</v>
      </c>
      <c r="B2" s="2" t="e">
        <f>#REF!</f>
        <v>#REF!</v>
      </c>
      <c r="C2" t="e">
        <f>#REF!</f>
        <v>#REF!</v>
      </c>
      <c r="D2" t="e">
        <f>#REF!</f>
        <v>#REF!</v>
      </c>
      <c r="E2" t="e">
        <f>#REF!</f>
        <v>#REF!</v>
      </c>
      <c r="F2" t="e">
        <f>#REF!</f>
        <v>#REF!</v>
      </c>
      <c r="G2" s="1" t="e">
        <f>#REF!</f>
        <v>#REF!</v>
      </c>
      <c r="H2" t="e">
        <f>#REF!</f>
        <v>#REF!</v>
      </c>
      <c r="I2" t="e">
        <f>#REF!</f>
        <v>#REF!</v>
      </c>
      <c r="J2" t="e">
        <f>#REF!</f>
        <v>#REF!</v>
      </c>
    </row>
  </sheetData>
  <phoneticPr fontId="29"/>
  <pageMargins left="0.7" right="0.7" top="0.75" bottom="0.75" header="0.3" footer="0.3"/>
  <pageSetup paperSize="9" orientation="portrait" copies="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セキュリティポリシー適合チェックリスト</vt:lpstr>
      <vt:lpstr>DB</vt:lpstr>
      <vt:lpstr>セキュリティポリシー適合チェックリスト!Print_Area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大國　誠</dc:creator>
  <cp:lastModifiedBy>広報戦略部広聴担当</cp:lastModifiedBy>
  <cp:revision>1</cp:revision>
  <cp:lastPrinted>2024-04-16T02:46:47Z</cp:lastPrinted>
  <dcterms:created xsi:type="dcterms:W3CDTF">2020-10-05T06:25:00Z</dcterms:created>
  <dcterms:modified xsi:type="dcterms:W3CDTF">2024-04-16T02:46:58Z</dcterms:modified>
</cp:coreProperties>
</file>