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636" activeTab="0"/>
  </bookViews>
  <sheets>
    <sheet name="事前入力シート" sheetId="1" r:id="rId1"/>
    <sheet name="自動計算用_隠しファイル" sheetId="2" state="hidden" r:id="rId2"/>
    <sheet name="勤務形態一覧_自動計算用" sheetId="3" r:id="rId3"/>
    <sheet name="勤務形態一覧_手書き用" sheetId="4" r:id="rId4"/>
    <sheet name="がじぇっと" sheetId="5" state="hidden" r:id="rId5"/>
  </sheets>
  <definedNames>
    <definedName name="_xlnm.Print_Area" localSheetId="2">'勤務形態一覧_自動計算用'!$A$2:$AI$39</definedName>
    <definedName name="_xlnm.Print_Area" localSheetId="3">'勤務形態一覧_手書き用'!$A$2:$AI$39</definedName>
    <definedName name="_xlnm.Print_Area" localSheetId="1">'自動計算用_隠しファイル'!$A$1:$AI$39</definedName>
  </definedNames>
  <calcPr fullCalcOnLoad="1"/>
</workbook>
</file>

<file path=xl/sharedStrings.xml><?xml version="1.0" encoding="utf-8"?>
<sst xmlns="http://schemas.openxmlformats.org/spreadsheetml/2006/main" count="310" uniqueCount="122">
  <si>
    <t>サービス種類（　　　　　　　　　　　　　　　　　）</t>
  </si>
  <si>
    <t>勤務形態</t>
  </si>
  <si>
    <t>氏　　　名</t>
  </si>
  <si>
    <t>第１週</t>
  </si>
  <si>
    <t>第２週</t>
  </si>
  <si>
    <t>第３週</t>
  </si>
  <si>
    <t>第４週</t>
  </si>
  <si>
    <t>４週合計</t>
  </si>
  <si>
    <t>週平均の勤務時間</t>
  </si>
  <si>
    <t>常勤換算後の人数</t>
  </si>
  <si>
    <t>＊行には各週の曜日を記入して下さい。</t>
  </si>
  <si>
    <t>従業者の勤務の体制及び勤務形態一覧表（　　　年　　　月分）</t>
  </si>
  <si>
    <t>配置状況</t>
  </si>
  <si>
    <t>備　　　考</t>
  </si>
  <si>
    <t>＊</t>
  </si>
  <si>
    <t>・「人員配置区分」又は「該当する体制等」欄には、別紙「介護給付費算定に係る体制等状況一覧表」に掲げる人員配置区分の累計、又は該当する体制加算の内容をそのまま記載して下さい。</t>
  </si>
  <si>
    <t>・当該事業所・施設に係る組織体制図を添付して下さい。</t>
  </si>
  <si>
    <t>・算出にあたっては小数点以下第２位を切り捨てて下さい。</t>
  </si>
  <si>
    <t>・勤務形態の区分　　Ａ：常勤で専従　Ｂ：常勤で兼務　Ｃ：常勤以外で専従　Ｄ：常勤以外で兼務</t>
  </si>
  <si>
    <t>「人員配置区分：　　　　　　　　　　型」又は「該当する体制等：　　　　　　　　　　」</t>
  </si>
  <si>
    <t>（参考様式第１号）</t>
  </si>
  <si>
    <t>（通所介護のみ）利用者数</t>
  </si>
  <si>
    <t>　（記載例１：勤務時間　①９：００～１７：００　②１７：００～２１：００　③７：００～９：００　④休日　⑤有給休暇）</t>
  </si>
  <si>
    <t>・勤務時間ごとに区分して番号若しくは記号を付け、配置状況欄に記載してください。それぞれの従業者の４週間分の勤務状況として、その番号を記入して下さい。</t>
  </si>
  <si>
    <t>・「週平均の勤務時間」については、職種ごとのAの小計と、B～Dまでを加えた数の小計の行を挿入して下さい。</t>
  </si>
  <si>
    <t>月</t>
  </si>
  <si>
    <t>人</t>
  </si>
  <si>
    <t>（訪問介護のみ）前３月の利用者数</t>
  </si>
  <si>
    <t>前３月の平均</t>
  </si>
  <si>
    <t>・常勤換算が必要なものについては、A～Dの「週平均の勤務時間」をすべて足し、常勤の従業者が週に勤務すべき時間数で割って「常勤換算後の人数」を算出して下さい。</t>
  </si>
  <si>
    <t>入所（利用）者数</t>
  </si>
  <si>
    <t>名</t>
  </si>
  <si>
    <t>事業所名（　　　　　　　　　　　　　　　　　　　　　　　　）</t>
  </si>
  <si>
    <t>職種名</t>
  </si>
  <si>
    <t>＜自動入力により作成＞</t>
  </si>
  <si>
    <t>）</t>
  </si>
  <si>
    <t>サービス種類</t>
  </si>
  <si>
    <t>（</t>
  </si>
  <si>
    <t>事業所での常勤時間（週</t>
  </si>
  <si>
    <t>時間）</t>
  </si>
  <si>
    <t>時間）</t>
  </si>
  <si>
    <t>従業者の勤務の体制及び勤務形態一覧表</t>
  </si>
  <si>
    <t>令和</t>
  </si>
  <si>
    <t>年</t>
  </si>
  <si>
    <t>月分）</t>
  </si>
  <si>
    <t>①</t>
  </si>
  <si>
    <t>（令和</t>
  </si>
  <si>
    <t>＜勤務時間＞</t>
  </si>
  <si>
    <t>a</t>
  </si>
  <si>
    <t>b</t>
  </si>
  <si>
    <t>c</t>
  </si>
  <si>
    <t>d</t>
  </si>
  <si>
    <t>e</t>
  </si>
  <si>
    <t>f</t>
  </si>
  <si>
    <t>g</t>
  </si>
  <si>
    <t>h</t>
  </si>
  <si>
    <t>i</t>
  </si>
  <si>
    <t>x</t>
  </si>
  <si>
    <t>有給休暇</t>
  </si>
  <si>
    <t>日</t>
  </si>
  <si>
    <t>事業所名</t>
  </si>
  <si>
    <t>サービス種別</t>
  </si>
  <si>
    <t>前３月の利用者数</t>
  </si>
  <si>
    <t>人</t>
  </si>
  <si>
    <t>②</t>
  </si>
  <si>
    <t>③</t>
  </si>
  <si>
    <t>サービス</t>
  </si>
  <si>
    <t>訪問介護</t>
  </si>
  <si>
    <t>介護予防訪問サービス</t>
  </si>
  <si>
    <t>生活支援訪問サービス</t>
  </si>
  <si>
    <t>その際、氏名や時間だけでなく、太字部分ももれなく記入してください。</t>
  </si>
  <si>
    <t>事業所での常勤時間</t>
  </si>
  <si>
    <t>時間</t>
  </si>
  <si>
    <t>週</t>
  </si>
  <si>
    <t>（雇用条件で定められた時間数を記入してください。）</t>
  </si>
  <si>
    <t>パターンは必要ありません。</t>
  </si>
  <si>
    <t>形態が固定していない非常勤の方は、時間数で入力していただくので、</t>
  </si>
  <si>
    <t>時</t>
  </si>
  <si>
    <t>分</t>
  </si>
  <si>
    <t>～</t>
  </si>
  <si>
    <t>うち休憩</t>
  </si>
  <si>
    <t>２４時間制で入力してください（２４時を越えるものは使用できません）</t>
  </si>
  <si>
    <t>変換</t>
  </si>
  <si>
    <t>勤務時間表</t>
  </si>
  <si>
    <t>a</t>
  </si>
  <si>
    <t>勤務時間</t>
  </si>
  <si>
    <t>必要な情報が入力できたので、「勤務形態一覧」に氏名・時間等を入力する。</t>
  </si>
  <si>
    <t>常勤・専従</t>
  </si>
  <si>
    <t>常勤・兼務</t>
  </si>
  <si>
    <t>非常勤・専従</t>
  </si>
  <si>
    <t>非常勤・兼務</t>
  </si>
  <si>
    <t>小計</t>
  </si>
  <si>
    <t>戻る</t>
  </si>
  <si>
    <t>いつからの分を作成しますか？</t>
  </si>
  <si>
    <t>勤務時間のパターンを作成します。</t>
  </si>
  <si>
    <t>（訪問介護のみ）前３月の利用者数
（新規指定を除く）</t>
  </si>
  <si>
    <t>日勤務（有給休暇の日の時間算定に使用します）</t>
  </si>
  <si>
    <t>訪問看護</t>
  </si>
  <si>
    <t>居宅介護支援</t>
  </si>
  <si>
    <t>自動計算を利用される方は、まず、下記の水色セルをすべて入力してください。</t>
  </si>
  <si>
    <t>更新申請に利用する場合は、「直近の実績」：過去４週分（前月も可）</t>
  </si>
  <si>
    <t>「勤務形態一覧」を手書きで作成される場合は、こちらをクリックしてください。</t>
  </si>
  <si>
    <t>変更届・新規申請に利用する場合は、「変更日・事業開始日からの予定」：未来４週分</t>
  </si>
  <si>
    <t>介護予防訪問看護</t>
  </si>
  <si>
    <t>表示用数式</t>
  </si>
  <si>
    <t>増分</t>
  </si>
  <si>
    <t>秒</t>
  </si>
  <si>
    <t>時間表をつくる</t>
  </si>
  <si>
    <t>含むかの判定１</t>
  </si>
  <si>
    <t>新規申請の場合</t>
  </si>
  <si>
    <t>継続の場合</t>
  </si>
  <si>
    <r>
      <t>利用者数</t>
    </r>
    <r>
      <rPr>
        <sz val="10"/>
        <rFont val="ＭＳ Ｐゴシック"/>
        <family val="3"/>
      </rPr>
      <t>（サービス種別を入力すると必要な枠が表示されます。）</t>
    </r>
  </si>
  <si>
    <t>含むかの判定２</t>
  </si>
  <si>
    <t>（「勤務形態一覧」入力シートへジャンプします）</t>
  </si>
  <si>
    <t>常勤・専従</t>
  </si>
  <si>
    <t>常勤・兼務</t>
  </si>
  <si>
    <t>非常勤・専従</t>
  </si>
  <si>
    <t>非常勤・兼務</t>
  </si>
  <si>
    <t>y</t>
  </si>
  <si>
    <t>y</t>
  </si>
  <si>
    <r>
      <t>有給休暇は</t>
    </r>
    <r>
      <rPr>
        <b/>
        <sz val="11"/>
        <color indexed="10"/>
        <rFont val="ＭＳ Ｐゴシック"/>
        <family val="3"/>
      </rPr>
      <t>ｙ</t>
    </r>
    <r>
      <rPr>
        <sz val="11"/>
        <color indexed="10"/>
        <rFont val="ＭＳ Ｐゴシック"/>
        <family val="3"/>
      </rPr>
      <t>を入力</t>
    </r>
  </si>
  <si>
    <r>
      <t>勤務しない「祝日」がある場合も</t>
    </r>
    <r>
      <rPr>
        <b/>
        <sz val="11"/>
        <color indexed="10"/>
        <rFont val="ＭＳ Ｐゴシック"/>
        <family val="3"/>
      </rPr>
      <t>ｙ</t>
    </r>
    <r>
      <rPr>
        <sz val="11"/>
        <color indexed="10"/>
        <rFont val="ＭＳ Ｐゴシック"/>
        <family val="3"/>
      </rPr>
      <t>を入力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</si>
</sst>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h&quot;"/>
    <numFmt numFmtId="177" formatCode="0.00_ "/>
    <numFmt numFmtId="178" formatCode="0.0_ "/>
    <numFmt numFmtId="179" formatCode="\(aaa\)"/>
    <numFmt numFmtId="180" formatCode="aaa"/>
    <numFmt numFmtId="181" formatCode="mm"/>
    <numFmt numFmtId="182" formatCode="0_ "/>
    <numFmt numFmtId="183" formatCode="&quot;人&quot;"/>
    <numFmt numFmtId="184" formatCode="0&quot;時間&quot;"/>
    <numFmt numFmtId="185" formatCode="0&quot;分&quot;"/>
    <numFmt numFmtId="186" formatCode="h:mm;@"/>
    <numFmt numFmtId="187" formatCode="yyyy/m/d\ h:mm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4" tint="-0.24997000396251678"/>
      <name val="ＭＳ Ｐゴシック"/>
      <family val="3"/>
    </font>
    <font>
      <sz val="12"/>
      <color rgb="FFFF0000"/>
      <name val="ＭＳ Ｐゴシック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medium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 vertical="center"/>
    </xf>
    <xf numFmtId="0" fontId="0" fillId="6" borderId="17" xfId="0" applyFill="1" applyBorder="1" applyAlignment="1">
      <alignment/>
    </xf>
    <xf numFmtId="0" fontId="0" fillId="6" borderId="17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77" fontId="0" fillId="6" borderId="10" xfId="0" applyNumberFormat="1" applyFill="1" applyBorder="1" applyAlignment="1">
      <alignment vertical="center"/>
    </xf>
    <xf numFmtId="177" fontId="0" fillId="6" borderId="11" xfId="0" applyNumberFormat="1" applyFill="1" applyBorder="1" applyAlignment="1">
      <alignment vertical="center"/>
    </xf>
    <xf numFmtId="177" fontId="0" fillId="6" borderId="17" xfId="0" applyNumberFormat="1" applyFill="1" applyBorder="1" applyAlignment="1">
      <alignment vertical="center"/>
    </xf>
    <xf numFmtId="177" fontId="0" fillId="6" borderId="1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8" fontId="0" fillId="33" borderId="2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8" fontId="0" fillId="33" borderId="21" xfId="0" applyNumberFormat="1" applyFill="1" applyBorder="1" applyAlignment="1">
      <alignment vertical="center"/>
    </xf>
    <xf numFmtId="178" fontId="0" fillId="33" borderId="17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49" fillId="0" borderId="0" xfId="43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20" fontId="0" fillId="0" borderId="0" xfId="0" applyNumberFormat="1" applyAlignment="1">
      <alignment vertical="center"/>
    </xf>
    <xf numFmtId="180" fontId="0" fillId="33" borderId="10" xfId="0" applyNumberFormat="1" applyFill="1" applyBorder="1" applyAlignment="1">
      <alignment horizontal="center" vertical="center" shrinkToFit="1"/>
    </xf>
    <xf numFmtId="178" fontId="0" fillId="33" borderId="20" xfId="0" applyNumberFormat="1" applyFill="1" applyBorder="1" applyAlignment="1" applyProtection="1">
      <alignment vertical="center"/>
      <protection hidden="1"/>
    </xf>
    <xf numFmtId="184" fontId="0" fillId="33" borderId="12" xfId="0" applyNumberFormat="1" applyFill="1" applyBorder="1" applyAlignment="1">
      <alignment horizontal="center" vertical="center"/>
    </xf>
    <xf numFmtId="178" fontId="0" fillId="33" borderId="13" xfId="0" applyNumberFormat="1" applyFill="1" applyBorder="1" applyAlignment="1">
      <alignment horizontal="center" vertical="center" shrinkToFit="1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0" fillId="9" borderId="0" xfId="0" applyFill="1" applyAlignment="1">
      <alignment vertical="center"/>
    </xf>
    <xf numFmtId="0" fontId="49" fillId="9" borderId="0" xfId="43" applyFont="1" applyFill="1" applyAlignment="1">
      <alignment vertical="center"/>
    </xf>
    <xf numFmtId="0" fontId="0" fillId="6" borderId="0" xfId="0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182" fontId="0" fillId="6" borderId="10" xfId="0" applyNumberFormat="1" applyFill="1" applyBorder="1" applyAlignment="1" applyProtection="1">
      <alignment horizontal="center" vertical="center"/>
      <protection locked="0"/>
    </xf>
    <xf numFmtId="182" fontId="0" fillId="6" borderId="11" xfId="0" applyNumberFormat="1" applyFill="1" applyBorder="1" applyAlignment="1" applyProtection="1">
      <alignment horizontal="center" vertical="center"/>
      <protection locked="0"/>
    </xf>
    <xf numFmtId="182" fontId="0" fillId="6" borderId="17" xfId="0" applyNumberFormat="1" applyFill="1" applyBorder="1" applyAlignment="1" applyProtection="1">
      <alignment horizontal="center" vertical="center"/>
      <protection locked="0"/>
    </xf>
    <xf numFmtId="182" fontId="0" fillId="6" borderId="18" xfId="0" applyNumberFormat="1" applyFill="1" applyBorder="1" applyAlignment="1" applyProtection="1">
      <alignment horizontal="center" vertical="center"/>
      <protection locked="0"/>
    </xf>
    <xf numFmtId="178" fontId="0" fillId="33" borderId="10" xfId="0" applyNumberFormat="1" applyFill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43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86" fontId="0" fillId="33" borderId="28" xfId="0" applyNumberFormat="1" applyFill="1" applyBorder="1" applyAlignment="1">
      <alignment vertical="center"/>
    </xf>
    <xf numFmtId="186" fontId="0" fillId="2" borderId="29" xfId="0" applyNumberFormat="1" applyFill="1" applyBorder="1" applyAlignment="1">
      <alignment vertical="center"/>
    </xf>
    <xf numFmtId="186" fontId="0" fillId="2" borderId="23" xfId="0" applyNumberFormat="1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 applyProtection="1">
      <alignment vertical="center"/>
      <protection locked="0"/>
    </xf>
    <xf numFmtId="0" fontId="55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86" fontId="0" fillId="0" borderId="28" xfId="0" applyNumberFormat="1" applyBorder="1" applyAlignment="1">
      <alignment vertical="center"/>
    </xf>
    <xf numFmtId="20" fontId="0" fillId="0" borderId="29" xfId="0" applyNumberFormat="1" applyBorder="1" applyAlignment="1">
      <alignment vertical="center"/>
    </xf>
    <xf numFmtId="186" fontId="0" fillId="2" borderId="22" xfId="0" applyNumberFormat="1" applyFill="1" applyBorder="1" applyAlignment="1">
      <alignment vertical="center"/>
    </xf>
    <xf numFmtId="186" fontId="0" fillId="0" borderId="0" xfId="0" applyNumberFormat="1" applyBorder="1" applyAlignment="1">
      <alignment vertical="center"/>
    </xf>
    <xf numFmtId="186" fontId="0" fillId="2" borderId="28" xfId="0" applyNumberFormat="1" applyFill="1" applyBorder="1" applyAlignment="1">
      <alignment vertical="center"/>
    </xf>
    <xf numFmtId="186" fontId="0" fillId="2" borderId="24" xfId="0" applyNumberFormat="1" applyFill="1" applyBorder="1" applyAlignment="1">
      <alignment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6" borderId="10" xfId="0" applyFill="1" applyBorder="1" applyAlignment="1" applyProtection="1">
      <alignment shrinkToFit="1"/>
      <protection locked="0"/>
    </xf>
    <xf numFmtId="0" fontId="0" fillId="6" borderId="17" xfId="0" applyFill="1" applyBorder="1" applyAlignment="1" applyProtection="1">
      <alignment shrinkToFit="1"/>
      <protection locked="0"/>
    </xf>
    <xf numFmtId="0" fontId="54" fillId="0" borderId="0" xfId="0" applyFont="1" applyFill="1" applyAlignment="1">
      <alignment horizontal="left" vertical="center"/>
    </xf>
    <xf numFmtId="0" fontId="49" fillId="0" borderId="0" xfId="43" applyFont="1" applyAlignment="1" applyProtection="1">
      <alignment horizontal="left" vertical="center"/>
      <protection locked="0"/>
    </xf>
    <xf numFmtId="0" fontId="0" fillId="6" borderId="0" xfId="0" applyFill="1" applyAlignment="1" applyProtection="1">
      <alignment horizontal="left" vertical="center"/>
      <protection locked="0"/>
    </xf>
    <xf numFmtId="0" fontId="4" fillId="6" borderId="0" xfId="0" applyFont="1" applyFill="1" applyAlignment="1" applyProtection="1">
      <alignment horizontal="left" vertical="center" shrinkToFit="1"/>
      <protection locked="0"/>
    </xf>
    <xf numFmtId="0" fontId="54" fillId="0" borderId="0" xfId="0" applyFont="1" applyFill="1" applyAlignment="1">
      <alignment horizontal="right" vertic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14" xfId="0" applyNumberForma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 applyProtection="1">
      <alignment horizontal="center"/>
      <protection locked="0"/>
    </xf>
    <xf numFmtId="0" fontId="56" fillId="35" borderId="16" xfId="0" applyFont="1" applyFill="1" applyBorder="1" applyAlignment="1">
      <alignment horizontal="center"/>
    </xf>
    <xf numFmtId="0" fontId="56" fillId="35" borderId="32" xfId="0" applyFont="1" applyFill="1" applyBorder="1" applyAlignment="1">
      <alignment horizontal="center"/>
    </xf>
    <xf numFmtId="0" fontId="56" fillId="35" borderId="33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11" xfId="0" applyNumberFormat="1" applyFill="1" applyBorder="1" applyAlignment="1">
      <alignment horizontal="center" vertical="center"/>
    </xf>
    <xf numFmtId="185" fontId="0" fillId="33" borderId="13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 shrinkToFit="1"/>
    </xf>
    <xf numFmtId="0" fontId="0" fillId="6" borderId="17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wrapText="1"/>
    </xf>
    <xf numFmtId="0" fontId="51" fillId="7" borderId="0" xfId="0" applyFont="1" applyFill="1" applyBorder="1" applyAlignment="1">
      <alignment horizontal="center" vertical="center"/>
    </xf>
    <xf numFmtId="0" fontId="51" fillId="7" borderId="39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color theme="1"/>
      </font>
      <fill>
        <patternFill>
          <bgColor theme="8" tint="0.7999799847602844"/>
        </patternFill>
      </fill>
    </dxf>
    <dxf>
      <font>
        <color theme="1"/>
      </font>
      <fill>
        <patternFill>
          <bgColor theme="8" tint="0.7999799847602844"/>
        </patternFill>
      </fill>
    </dxf>
    <dxf>
      <fill>
        <patternFill>
          <bgColor theme="1"/>
        </patternFill>
      </fill>
    </dxf>
    <dxf>
      <font>
        <color theme="1"/>
      </font>
      <fill>
        <patternFill>
          <bgColor theme="8" tint="0.7999799847602844"/>
        </patternFill>
      </fill>
    </dxf>
    <dxf>
      <font>
        <color theme="1"/>
      </font>
      <fill>
        <patternFill>
          <bgColor theme="8" tint="0.7999799847602844"/>
        </patternFill>
      </fill>
    </dxf>
    <dxf>
      <font>
        <color theme="1"/>
      </font>
      <fill>
        <patternFill>
          <bgColor theme="8" tint="0.7999799847602844"/>
        </patternFill>
      </fill>
    </dxf>
    <dxf>
      <font>
        <color theme="1"/>
      </font>
      <fill>
        <patternFill>
          <bgColor theme="8" tint="0.7999799847602844"/>
        </patternFill>
      </fill>
    </dxf>
    <dxf>
      <font>
        <color theme="1"/>
      </font>
      <fill>
        <patternFill>
          <bgColor theme="8" tint="0.7999799847602844"/>
        </patternFill>
      </fill>
    </dxf>
    <dxf>
      <font>
        <color theme="1"/>
      </font>
      <fill>
        <patternFill>
          <bgColor theme="8" tint="0.7999799847602844"/>
        </patternFill>
      </fill>
    </dxf>
    <dxf>
      <font>
        <color theme="1"/>
      </font>
      <fill>
        <patternFill>
          <bgColor theme="8" tint="0.7999799847602844"/>
        </patternFill>
      </fill>
    </dxf>
    <dxf>
      <fill>
        <patternFill>
          <bgColor theme="1"/>
        </patternFill>
      </fill>
    </dxf>
    <dxf>
      <font>
        <strike val="0"/>
        <color theme="1"/>
      </font>
    </dxf>
    <dxf>
      <font>
        <strike val="0"/>
        <name val="ＭＳ Ｐゴシック"/>
        <color theme="1"/>
      </font>
    </dxf>
    <dxf>
      <font>
        <strike val="0"/>
        <name val="ＭＳ Ｐゴシック"/>
        <color theme="1"/>
      </font>
    </dxf>
    <dxf>
      <font>
        <strike val="0"/>
        <color theme="1"/>
      </font>
      <border/>
    </dxf>
    <dxf>
      <font>
        <color theme="1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54</xdr:row>
      <xdr:rowOff>104775</xdr:rowOff>
    </xdr:from>
    <xdr:to>
      <xdr:col>57</xdr:col>
      <xdr:colOff>495300</xdr:colOff>
      <xdr:row>59</xdr:row>
      <xdr:rowOff>28575</xdr:rowOff>
    </xdr:to>
    <xdr:sp>
      <xdr:nvSpPr>
        <xdr:cNvPr id="1" name="額縁 1"/>
        <xdr:cNvSpPr>
          <a:spLocks/>
        </xdr:cNvSpPr>
      </xdr:nvSpPr>
      <xdr:spPr>
        <a:xfrm>
          <a:off x="6981825" y="3695700"/>
          <a:ext cx="5372100" cy="600075"/>
        </a:xfrm>
        <a:prstGeom prst="bevel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552450</xdr:colOff>
      <xdr:row>30</xdr:row>
      <xdr:rowOff>19050</xdr:rowOff>
    </xdr:from>
    <xdr:to>
      <xdr:col>41</xdr:col>
      <xdr:colOff>9525</xdr:colOff>
      <xdr:row>33</xdr:row>
      <xdr:rowOff>123825</xdr:rowOff>
    </xdr:to>
    <xdr:sp>
      <xdr:nvSpPr>
        <xdr:cNvPr id="2" name="額縁 2"/>
        <xdr:cNvSpPr>
          <a:spLocks/>
        </xdr:cNvSpPr>
      </xdr:nvSpPr>
      <xdr:spPr>
        <a:xfrm>
          <a:off x="1238250" y="19050"/>
          <a:ext cx="5229225" cy="638175"/>
        </a:xfrm>
        <a:prstGeom prst="bevel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8"/>
  <sheetViews>
    <sheetView tabSelected="1" zoomScalePageLayoutView="0" workbookViewId="0" topLeftCell="AA31">
      <selection activeCell="AR47" sqref="AR47"/>
    </sheetView>
  </sheetViews>
  <sheetFormatPr defaultColWidth="9.00390625" defaultRowHeight="13.5"/>
  <cols>
    <col min="1" max="1" width="12.875" style="0" hidden="1" customWidth="1"/>
    <col min="2" max="2" width="20.75390625" style="0" hidden="1" customWidth="1"/>
    <col min="3" max="26" width="9.00390625" style="0" hidden="1" customWidth="1"/>
    <col min="29" max="29" width="11.25390625" style="0" customWidth="1"/>
    <col min="30" max="41" width="4.625" style="0" customWidth="1"/>
    <col min="42" max="42" width="6.125" style="0" customWidth="1"/>
    <col min="43" max="43" width="4.00390625" style="0" customWidth="1"/>
    <col min="44" max="52" width="3.625" style="0" customWidth="1"/>
    <col min="53" max="53" width="8.25390625" style="0" bestFit="1" customWidth="1"/>
    <col min="54" max="56" width="3.625" style="0" customWidth="1"/>
    <col min="58" max="58" width="8.375" style="0" bestFit="1" customWidth="1"/>
  </cols>
  <sheetData>
    <row r="1" spans="1:2" ht="12.75" hidden="1">
      <c r="A1" t="s">
        <v>1</v>
      </c>
      <c r="B1" t="s">
        <v>66</v>
      </c>
    </row>
    <row r="2" spans="1:3" ht="12.75" hidden="1">
      <c r="A2" s="19" t="s">
        <v>87</v>
      </c>
      <c r="B2" s="19" t="s">
        <v>67</v>
      </c>
      <c r="C2" s="101"/>
    </row>
    <row r="3" spans="1:3" ht="12.75" hidden="1">
      <c r="A3" s="19" t="s">
        <v>88</v>
      </c>
      <c r="B3" s="19" t="s">
        <v>97</v>
      </c>
      <c r="C3" s="102"/>
    </row>
    <row r="4" spans="1:3" ht="12.75" hidden="1">
      <c r="A4" s="19" t="s">
        <v>89</v>
      </c>
      <c r="B4" s="19" t="s">
        <v>98</v>
      </c>
      <c r="C4" s="103"/>
    </row>
    <row r="5" spans="1:3" ht="12.75" hidden="1">
      <c r="A5" s="19" t="s">
        <v>90</v>
      </c>
      <c r="B5" s="19" t="s">
        <v>68</v>
      </c>
      <c r="C5" s="101"/>
    </row>
    <row r="6" spans="2:3" ht="12.75" hidden="1">
      <c r="B6" s="19" t="s">
        <v>69</v>
      </c>
      <c r="C6" s="101"/>
    </row>
    <row r="7" spans="2:3" ht="12.75" hidden="1">
      <c r="B7" s="19" t="s">
        <v>103</v>
      </c>
      <c r="C7" s="102"/>
    </row>
    <row r="8" ht="12.75" hidden="1">
      <c r="B8" s="18"/>
    </row>
    <row r="9" ht="12.75" hidden="1">
      <c r="B9" s="18"/>
    </row>
    <row r="10" ht="12.75" hidden="1">
      <c r="B10" s="18"/>
    </row>
    <row r="11" ht="12.75" hidden="1">
      <c r="B11" s="18"/>
    </row>
    <row r="12" ht="12.75" hidden="1">
      <c r="B12" s="18"/>
    </row>
    <row r="13" ht="12.75" hidden="1">
      <c r="B13" s="18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spans="1:6" ht="12.75" hidden="1">
      <c r="A21" t="s">
        <v>82</v>
      </c>
      <c r="C21" t="s">
        <v>83</v>
      </c>
      <c r="F21" t="s">
        <v>104</v>
      </c>
    </row>
    <row r="22" spans="1:7" ht="12.75" hidden="1">
      <c r="A22">
        <f>AF38+2018</f>
        <v>2018</v>
      </c>
      <c r="C22" s="2" t="s">
        <v>84</v>
      </c>
      <c r="D22" s="2">
        <f>'事前入力シート'!BE44</f>
        <v>0</v>
      </c>
      <c r="F22">
        <f>AE44</f>
        <v>0</v>
      </c>
      <c r="G22" s="17" t="str">
        <f>IF(OR(OR(F22=B2,F22=B5,F22=B6),OR(F23=B2,F23=B5,F23=B6),OR(F24=B2,F24=B5,F24=B6)),"a",IF(OR(OR(F22=B3,F23=B3,F24=B3),OR(F22=B7,F23=B7,F24=B7)),"b",IF(OR(F22=B4,F23=B4,F24=B4),"c","y")))</f>
        <v>y</v>
      </c>
    </row>
    <row r="23" spans="1:6" ht="12.75" hidden="1">
      <c r="A23" s="27">
        <f>DATE('事前入力シート'!A22,'事前入力シート'!AH38,'事前入力シート'!AJ38)</f>
        <v>43069</v>
      </c>
      <c r="C23" s="2" t="s">
        <v>49</v>
      </c>
      <c r="D23" s="2">
        <f>'事前入力シート'!BE46</f>
        <v>0</v>
      </c>
      <c r="F23">
        <f>AI44</f>
        <v>0</v>
      </c>
    </row>
    <row r="24" spans="3:6" ht="12.75" hidden="1">
      <c r="C24" s="2" t="s">
        <v>50</v>
      </c>
      <c r="D24" s="2">
        <f>'事前入力シート'!BE47</f>
        <v>0</v>
      </c>
      <c r="F24">
        <f>AM44</f>
        <v>0</v>
      </c>
    </row>
    <row r="25" spans="3:4" ht="12.75" hidden="1">
      <c r="C25" s="2" t="s">
        <v>51</v>
      </c>
      <c r="D25" s="2">
        <f>'事前入力シート'!BE48</f>
        <v>0</v>
      </c>
    </row>
    <row r="26" spans="3:4" ht="12.75" hidden="1">
      <c r="C26" s="2" t="s">
        <v>52</v>
      </c>
      <c r="D26" s="2">
        <f>'事前入力シート'!BE49</f>
        <v>0</v>
      </c>
    </row>
    <row r="27" spans="3:4" ht="12.75" hidden="1">
      <c r="C27" s="2" t="s">
        <v>53</v>
      </c>
      <c r="D27" s="2">
        <f>'事前入力シート'!BE50</f>
        <v>0</v>
      </c>
    </row>
    <row r="28" spans="3:4" ht="12.75" hidden="1">
      <c r="C28" s="2" t="s">
        <v>54</v>
      </c>
      <c r="D28" s="2">
        <f>'事前入力シート'!BE51</f>
        <v>0</v>
      </c>
    </row>
    <row r="29" spans="3:4" ht="12.75" hidden="1">
      <c r="C29" s="2" t="s">
        <v>55</v>
      </c>
      <c r="D29" s="2">
        <f>'事前入力シート'!BE52</f>
        <v>0</v>
      </c>
    </row>
    <row r="30" spans="3:4" ht="12.75" hidden="1">
      <c r="C30" s="2" t="s">
        <v>56</v>
      </c>
      <c r="D30" s="2">
        <f>'事前入力シート'!BE53</f>
        <v>0</v>
      </c>
    </row>
    <row r="31" spans="3:4" ht="13.5" customHeight="1">
      <c r="C31" s="2" t="s">
        <v>119</v>
      </c>
      <c r="D31" s="2" t="e">
        <f>(AE57/AE58)*60</f>
        <v>#DIV/0!</v>
      </c>
    </row>
    <row r="32" spans="29:43" ht="14.25">
      <c r="AC32" s="136" t="s">
        <v>101</v>
      </c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</row>
    <row r="33" spans="28:43" ht="14.25">
      <c r="AB33" s="44"/>
      <c r="AC33" s="69" t="s">
        <v>70</v>
      </c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</row>
    <row r="34" spans="28:29" ht="14.25">
      <c r="AB34" s="44"/>
      <c r="AC34" s="57"/>
    </row>
    <row r="35" spans="27:58" ht="3.75" customHeight="1">
      <c r="AA35" s="58"/>
      <c r="AB35" s="59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</row>
    <row r="36" ht="14.25">
      <c r="AB36" s="45" t="s">
        <v>99</v>
      </c>
    </row>
    <row r="37" spans="28:41" ht="3.75" customHeight="1">
      <c r="AB37" s="43"/>
      <c r="AC37" s="43"/>
      <c r="AD37" s="43"/>
      <c r="AE37" s="43"/>
      <c r="AJ37" s="43"/>
      <c r="AK37" s="43"/>
      <c r="AL37" s="56"/>
      <c r="AM37" s="56"/>
      <c r="AN37" s="56"/>
      <c r="AO37" s="43"/>
    </row>
    <row r="38" spans="28:57" ht="14.25">
      <c r="AB38" s="43" t="s">
        <v>93</v>
      </c>
      <c r="AE38" s="20" t="s">
        <v>42</v>
      </c>
      <c r="AF38" s="60"/>
      <c r="AG38" t="s">
        <v>43</v>
      </c>
      <c r="AH38" s="60"/>
      <c r="AI38" t="s">
        <v>25</v>
      </c>
      <c r="AJ38" s="60"/>
      <c r="AK38" t="s">
        <v>59</v>
      </c>
      <c r="AQ38" s="43" t="s">
        <v>94</v>
      </c>
      <c r="BE38" s="49"/>
    </row>
    <row r="39" spans="29:58" ht="12.75">
      <c r="AC39" t="s">
        <v>100</v>
      </c>
      <c r="AQ39" s="46" t="s">
        <v>76</v>
      </c>
      <c r="BE39" s="49"/>
      <c r="BF39" s="49"/>
    </row>
    <row r="40" spans="29:57" ht="12.75">
      <c r="AC40" t="s">
        <v>102</v>
      </c>
      <c r="AQ40" s="46" t="s">
        <v>75</v>
      </c>
      <c r="BE40" s="49"/>
    </row>
    <row r="41" spans="28:41" ht="3.75" customHeight="1">
      <c r="AB41" s="43"/>
      <c r="AC41" s="43"/>
      <c r="AD41" s="43"/>
      <c r="AE41" s="43"/>
      <c r="AJ41" s="43"/>
      <c r="AK41" s="43"/>
      <c r="AL41" s="56"/>
      <c r="AM41" s="56"/>
      <c r="AN41" s="56"/>
      <c r="AO41" s="43"/>
    </row>
    <row r="42" spans="28:57" ht="13.5" customHeight="1">
      <c r="AB42" s="43" t="s">
        <v>60</v>
      </c>
      <c r="AD42" s="137"/>
      <c r="AE42" s="137"/>
      <c r="AF42" s="137"/>
      <c r="AG42" s="137"/>
      <c r="AH42" s="137"/>
      <c r="AI42" s="137"/>
      <c r="AJ42" s="137"/>
      <c r="AK42" s="137"/>
      <c r="AQ42" t="s">
        <v>81</v>
      </c>
      <c r="BE42" s="16" t="s">
        <v>85</v>
      </c>
    </row>
    <row r="43" spans="28:41" ht="3.75" customHeight="1">
      <c r="AB43" s="43"/>
      <c r="AC43" s="43"/>
      <c r="AD43" s="43"/>
      <c r="AE43" s="43"/>
      <c r="AJ43" s="43"/>
      <c r="AK43" s="43"/>
      <c r="AL43" s="56"/>
      <c r="AM43" s="56"/>
      <c r="AN43" s="56"/>
      <c r="AO43" s="43"/>
    </row>
    <row r="44" spans="28:58" ht="14.25">
      <c r="AB44" s="43" t="s">
        <v>61</v>
      </c>
      <c r="AC44" s="43"/>
      <c r="AD44" s="47" t="s">
        <v>45</v>
      </c>
      <c r="AE44" s="138"/>
      <c r="AF44" s="138"/>
      <c r="AG44" s="138"/>
      <c r="AH44" s="47" t="s">
        <v>64</v>
      </c>
      <c r="AI44" s="138"/>
      <c r="AJ44" s="138"/>
      <c r="AK44" s="138"/>
      <c r="AL44" s="47" t="s">
        <v>65</v>
      </c>
      <c r="AM44" s="138"/>
      <c r="AN44" s="138"/>
      <c r="AO44" s="138"/>
      <c r="AQ44" s="16" t="s">
        <v>48</v>
      </c>
      <c r="AR44" s="62"/>
      <c r="AS44" s="16" t="s">
        <v>77</v>
      </c>
      <c r="AT44" s="62"/>
      <c r="AU44" s="16" t="s">
        <v>78</v>
      </c>
      <c r="AV44" s="16" t="s">
        <v>79</v>
      </c>
      <c r="AW44" s="62"/>
      <c r="AX44" s="16" t="s">
        <v>77</v>
      </c>
      <c r="AY44" s="62"/>
      <c r="AZ44" s="16" t="s">
        <v>78</v>
      </c>
      <c r="BA44" s="16" t="s">
        <v>80</v>
      </c>
      <c r="BB44" s="62"/>
      <c r="BC44" s="16" t="s">
        <v>78</v>
      </c>
      <c r="BE44" s="17">
        <f aca="true" t="shared" si="0" ref="BE44:BE53">(AW44*60+AY44)-(AR44*60+AT44)-BB44</f>
        <v>0</v>
      </c>
      <c r="BF44" t="s">
        <v>78</v>
      </c>
    </row>
    <row r="45" spans="28:41" ht="3.75" customHeight="1">
      <c r="AB45" s="43"/>
      <c r="AC45" s="43"/>
      <c r="AD45" s="43"/>
      <c r="AE45" s="43"/>
      <c r="AJ45" s="43"/>
      <c r="AK45" s="43"/>
      <c r="AL45" s="56"/>
      <c r="AM45" s="56"/>
      <c r="AN45" s="56"/>
      <c r="AO45" s="43"/>
    </row>
    <row r="46" spans="28:58" ht="13.5" customHeight="1">
      <c r="AB46" s="43" t="s">
        <v>111</v>
      </c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Q46" s="16" t="s">
        <v>49</v>
      </c>
      <c r="AR46" s="62"/>
      <c r="AS46" s="16" t="s">
        <v>77</v>
      </c>
      <c r="AT46" s="62"/>
      <c r="AU46" s="16" t="s">
        <v>78</v>
      </c>
      <c r="AV46" s="16" t="s">
        <v>79</v>
      </c>
      <c r="AW46" s="62"/>
      <c r="AX46" s="16" t="s">
        <v>77</v>
      </c>
      <c r="AY46" s="62"/>
      <c r="AZ46" s="16" t="s">
        <v>78</v>
      </c>
      <c r="BA46" s="16" t="s">
        <v>80</v>
      </c>
      <c r="BB46" s="62"/>
      <c r="BC46" s="16" t="s">
        <v>78</v>
      </c>
      <c r="BE46" s="17">
        <f t="shared" si="0"/>
        <v>0</v>
      </c>
      <c r="BF46" t="s">
        <v>78</v>
      </c>
    </row>
    <row r="47" spans="28:58" ht="12.75">
      <c r="AB47" s="123"/>
      <c r="AC47" s="135" t="s">
        <v>67</v>
      </c>
      <c r="AD47" s="135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Q47" s="16" t="s">
        <v>50</v>
      </c>
      <c r="AR47" s="62"/>
      <c r="AS47" s="16" t="s">
        <v>77</v>
      </c>
      <c r="AT47" s="62"/>
      <c r="AU47" s="16" t="s">
        <v>78</v>
      </c>
      <c r="AV47" s="16" t="s">
        <v>79</v>
      </c>
      <c r="AW47" s="62"/>
      <c r="AX47" s="16" t="s">
        <v>77</v>
      </c>
      <c r="AY47" s="62"/>
      <c r="AZ47" s="16" t="s">
        <v>78</v>
      </c>
      <c r="BA47" s="16" t="s">
        <v>80</v>
      </c>
      <c r="BB47" s="62"/>
      <c r="BC47" s="16" t="s">
        <v>78</v>
      </c>
      <c r="BE47" s="17">
        <f t="shared" si="0"/>
        <v>0</v>
      </c>
      <c r="BF47" t="s">
        <v>78</v>
      </c>
    </row>
    <row r="48" spans="28:58" ht="14.25">
      <c r="AB48" s="123"/>
      <c r="AC48" s="139" t="s">
        <v>109</v>
      </c>
      <c r="AD48" s="139"/>
      <c r="AE48" s="139"/>
      <c r="AF48" s="121"/>
      <c r="AG48" s="120" t="s">
        <v>63</v>
      </c>
      <c r="AH48" s="135" t="s">
        <v>110</v>
      </c>
      <c r="AI48" s="135"/>
      <c r="AJ48" s="135"/>
      <c r="AK48" s="135"/>
      <c r="AL48" s="121"/>
      <c r="AM48" s="122" t="s">
        <v>25</v>
      </c>
      <c r="AN48" s="121"/>
      <c r="AO48" s="122" t="s">
        <v>63</v>
      </c>
      <c r="AQ48" s="16" t="s">
        <v>51</v>
      </c>
      <c r="AR48" s="62"/>
      <c r="AS48" s="16" t="s">
        <v>77</v>
      </c>
      <c r="AT48" s="62"/>
      <c r="AU48" s="16" t="s">
        <v>78</v>
      </c>
      <c r="AV48" s="16" t="s">
        <v>79</v>
      </c>
      <c r="AW48" s="62"/>
      <c r="AX48" s="16" t="s">
        <v>77</v>
      </c>
      <c r="AY48" s="62"/>
      <c r="AZ48" s="16" t="s">
        <v>78</v>
      </c>
      <c r="BA48" s="16" t="s">
        <v>80</v>
      </c>
      <c r="BB48" s="62"/>
      <c r="BC48" s="16" t="s">
        <v>78</v>
      </c>
      <c r="BE48" s="17">
        <f t="shared" si="0"/>
        <v>0</v>
      </c>
      <c r="BF48" t="s">
        <v>78</v>
      </c>
    </row>
    <row r="49" spans="28:58" ht="14.25">
      <c r="AB49" s="123"/>
      <c r="AC49" s="120"/>
      <c r="AD49" s="122"/>
      <c r="AE49" s="122"/>
      <c r="AF49" s="120"/>
      <c r="AG49" s="120"/>
      <c r="AH49" s="139" t="s">
        <v>62</v>
      </c>
      <c r="AI49" s="139"/>
      <c r="AJ49" s="139"/>
      <c r="AK49" s="139"/>
      <c r="AL49" s="121"/>
      <c r="AM49" s="122" t="s">
        <v>25</v>
      </c>
      <c r="AN49" s="121"/>
      <c r="AO49" s="122" t="s">
        <v>63</v>
      </c>
      <c r="AQ49" s="16" t="s">
        <v>52</v>
      </c>
      <c r="AR49" s="62"/>
      <c r="AS49" s="16" t="s">
        <v>77</v>
      </c>
      <c r="AT49" s="62"/>
      <c r="AU49" s="16" t="s">
        <v>78</v>
      </c>
      <c r="AV49" s="16" t="s">
        <v>79</v>
      </c>
      <c r="AW49" s="62"/>
      <c r="AX49" s="16" t="s">
        <v>77</v>
      </c>
      <c r="AY49" s="62"/>
      <c r="AZ49" s="16" t="s">
        <v>78</v>
      </c>
      <c r="BA49" s="16" t="s">
        <v>80</v>
      </c>
      <c r="BB49" s="62"/>
      <c r="BC49" s="16" t="s">
        <v>78</v>
      </c>
      <c r="BE49" s="17">
        <f t="shared" si="0"/>
        <v>0</v>
      </c>
      <c r="BF49" t="s">
        <v>78</v>
      </c>
    </row>
    <row r="50" spans="28:58" ht="14.25" customHeight="1">
      <c r="AB50" s="124"/>
      <c r="AC50" s="122"/>
      <c r="AD50" s="122"/>
      <c r="AE50" s="122"/>
      <c r="AF50" s="120"/>
      <c r="AG50" s="120"/>
      <c r="AH50" s="120"/>
      <c r="AI50" s="120"/>
      <c r="AJ50" s="122"/>
      <c r="AK50" s="122"/>
      <c r="AL50" s="121"/>
      <c r="AM50" s="122" t="s">
        <v>25</v>
      </c>
      <c r="AN50" s="121"/>
      <c r="AO50" s="122" t="s">
        <v>63</v>
      </c>
      <c r="AQ50" s="16" t="s">
        <v>53</v>
      </c>
      <c r="AR50" s="62"/>
      <c r="AS50" s="16" t="s">
        <v>77</v>
      </c>
      <c r="AT50" s="62"/>
      <c r="AU50" s="16" t="s">
        <v>78</v>
      </c>
      <c r="AV50" s="16" t="s">
        <v>79</v>
      </c>
      <c r="AW50" s="62"/>
      <c r="AX50" s="16" t="s">
        <v>77</v>
      </c>
      <c r="AY50" s="62"/>
      <c r="AZ50" s="16" t="s">
        <v>78</v>
      </c>
      <c r="BA50" s="16" t="s">
        <v>80</v>
      </c>
      <c r="BB50" s="62"/>
      <c r="BC50" s="16" t="s">
        <v>78</v>
      </c>
      <c r="BE50" s="17">
        <f t="shared" si="0"/>
        <v>0</v>
      </c>
      <c r="BF50" t="s">
        <v>78</v>
      </c>
    </row>
    <row r="51" spans="28:58" ht="14.25">
      <c r="AB51" s="124"/>
      <c r="AC51" s="135" t="s">
        <v>97</v>
      </c>
      <c r="AD51" s="135"/>
      <c r="AE51" s="122"/>
      <c r="AF51" s="121"/>
      <c r="AG51" s="120" t="s">
        <v>63</v>
      </c>
      <c r="AH51" s="120"/>
      <c r="AI51" s="120"/>
      <c r="AJ51" s="122"/>
      <c r="AK51" s="122"/>
      <c r="AL51" s="122"/>
      <c r="AM51" s="122"/>
      <c r="AN51" s="122"/>
      <c r="AO51" s="122"/>
      <c r="AQ51" s="16" t="s">
        <v>54</v>
      </c>
      <c r="AR51" s="62"/>
      <c r="AS51" s="16" t="s">
        <v>77</v>
      </c>
      <c r="AT51" s="62"/>
      <c r="AU51" s="16" t="s">
        <v>78</v>
      </c>
      <c r="AV51" s="16" t="s">
        <v>79</v>
      </c>
      <c r="AW51" s="62"/>
      <c r="AX51" s="16" t="s">
        <v>77</v>
      </c>
      <c r="AY51" s="62"/>
      <c r="AZ51" s="16" t="s">
        <v>78</v>
      </c>
      <c r="BA51" s="16" t="s">
        <v>80</v>
      </c>
      <c r="BB51" s="62"/>
      <c r="BC51" s="16" t="s">
        <v>78</v>
      </c>
      <c r="BE51" s="17">
        <f t="shared" si="0"/>
        <v>0</v>
      </c>
      <c r="BF51" t="s">
        <v>78</v>
      </c>
    </row>
    <row r="52" spans="28:58" ht="14.25">
      <c r="AB52" s="124"/>
      <c r="AC52" s="122"/>
      <c r="AD52" s="122"/>
      <c r="AE52" s="122"/>
      <c r="AF52" s="120"/>
      <c r="AG52" s="120"/>
      <c r="AH52" s="120"/>
      <c r="AI52" s="120"/>
      <c r="AJ52" s="122"/>
      <c r="AK52" s="122"/>
      <c r="AL52" s="122"/>
      <c r="AM52" s="122"/>
      <c r="AN52" s="122"/>
      <c r="AO52" s="122"/>
      <c r="AQ52" s="16" t="s">
        <v>55</v>
      </c>
      <c r="AR52" s="62"/>
      <c r="AS52" s="16" t="s">
        <v>77</v>
      </c>
      <c r="AT52" s="62"/>
      <c r="AU52" s="16" t="s">
        <v>78</v>
      </c>
      <c r="AV52" s="16" t="s">
        <v>79</v>
      </c>
      <c r="AW52" s="62"/>
      <c r="AX52" s="16" t="s">
        <v>77</v>
      </c>
      <c r="AY52" s="62"/>
      <c r="AZ52" s="16" t="s">
        <v>78</v>
      </c>
      <c r="BA52" s="16" t="s">
        <v>80</v>
      </c>
      <c r="BB52" s="62"/>
      <c r="BC52" s="16" t="s">
        <v>78</v>
      </c>
      <c r="BE52" s="17">
        <f t="shared" si="0"/>
        <v>0</v>
      </c>
      <c r="BF52" t="s">
        <v>78</v>
      </c>
    </row>
    <row r="53" spans="28:58" ht="14.25">
      <c r="AB53" s="124"/>
      <c r="AC53" s="135" t="s">
        <v>98</v>
      </c>
      <c r="AD53" s="135"/>
      <c r="AE53" s="122"/>
      <c r="AF53" s="121"/>
      <c r="AG53" s="120" t="s">
        <v>63</v>
      </c>
      <c r="AH53" s="120"/>
      <c r="AI53" s="120"/>
      <c r="AJ53" s="122"/>
      <c r="AK53" s="122"/>
      <c r="AL53" s="122"/>
      <c r="AM53" s="122"/>
      <c r="AN53" s="122"/>
      <c r="AO53" s="122"/>
      <c r="AQ53" s="16" t="s">
        <v>56</v>
      </c>
      <c r="AR53" s="62"/>
      <c r="AS53" s="16" t="s">
        <v>77</v>
      </c>
      <c r="AT53" s="62"/>
      <c r="AU53" s="16" t="s">
        <v>78</v>
      </c>
      <c r="AV53" s="16" t="s">
        <v>79</v>
      </c>
      <c r="AW53" s="62"/>
      <c r="AX53" s="16" t="s">
        <v>77</v>
      </c>
      <c r="AY53" s="62"/>
      <c r="AZ53" s="16" t="s">
        <v>78</v>
      </c>
      <c r="BA53" s="16" t="s">
        <v>80</v>
      </c>
      <c r="BB53" s="62"/>
      <c r="BC53" s="16" t="s">
        <v>78</v>
      </c>
      <c r="BE53" s="17">
        <f t="shared" si="0"/>
        <v>0</v>
      </c>
      <c r="BF53" t="s">
        <v>78</v>
      </c>
    </row>
    <row r="54" spans="28:41" ht="14.25">
      <c r="AB54" s="124"/>
      <c r="AC54" s="124"/>
      <c r="AD54" s="124"/>
      <c r="AE54" s="124"/>
      <c r="AF54" s="123"/>
      <c r="AG54" s="123"/>
      <c r="AH54" s="123"/>
      <c r="AI54" s="123"/>
      <c r="AJ54" s="124"/>
      <c r="AK54" s="124"/>
      <c r="AL54" s="122"/>
      <c r="AM54" s="122"/>
      <c r="AN54" s="122"/>
      <c r="AO54" s="124"/>
    </row>
    <row r="55" spans="28:41" ht="14.25">
      <c r="AB55" s="43"/>
      <c r="AC55" s="118"/>
      <c r="AD55" s="118"/>
      <c r="AE55" s="118"/>
      <c r="AF55" s="46"/>
      <c r="AG55" s="46"/>
      <c r="AH55" s="46"/>
      <c r="AI55" s="46"/>
      <c r="AJ55" s="118"/>
      <c r="AK55" s="118"/>
      <c r="AL55" s="119"/>
      <c r="AM55" s="119"/>
      <c r="AN55" s="119"/>
      <c r="AO55" s="118"/>
    </row>
    <row r="56" spans="28:41" ht="3.75" customHeight="1">
      <c r="AB56" s="43"/>
      <c r="AC56" s="43"/>
      <c r="AD56" s="43"/>
      <c r="AE56" s="43"/>
      <c r="AJ56" s="43"/>
      <c r="AK56" s="43"/>
      <c r="AL56" s="56"/>
      <c r="AM56" s="56"/>
      <c r="AN56" s="56"/>
      <c r="AO56" s="43"/>
    </row>
    <row r="57" spans="28:58" ht="14.25">
      <c r="AB57" s="43" t="s">
        <v>71</v>
      </c>
      <c r="AC57" s="43"/>
      <c r="AD57" s="48" t="s">
        <v>73</v>
      </c>
      <c r="AE57" s="61"/>
      <c r="AF57" s="43" t="s">
        <v>72</v>
      </c>
      <c r="AG57" s="43" t="s">
        <v>74</v>
      </c>
      <c r="AH57" s="43"/>
      <c r="AI57" s="43"/>
      <c r="AJ57" s="43"/>
      <c r="AK57" s="43"/>
      <c r="AL57" s="43"/>
      <c r="AM57" s="43"/>
      <c r="AN57" s="43"/>
      <c r="AO57" s="43"/>
      <c r="AQ57" s="70"/>
      <c r="AR57" s="136" t="s">
        <v>86</v>
      </c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</row>
    <row r="58" spans="30:58" ht="12.75">
      <c r="AD58" s="20" t="s">
        <v>73</v>
      </c>
      <c r="AE58" s="60"/>
      <c r="AF58" t="s">
        <v>96</v>
      </c>
      <c r="AQ58" s="70"/>
      <c r="AR58" s="69" t="s">
        <v>113</v>
      </c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</row>
    <row r="59" ht="8.25" customHeight="1"/>
  </sheetData>
  <sheetProtection sheet="1" selectLockedCells="1"/>
  <mergeCells count="12">
    <mergeCell ref="AC32:AQ32"/>
    <mergeCell ref="AC48:AE48"/>
    <mergeCell ref="AH49:AK49"/>
    <mergeCell ref="AH48:AK48"/>
    <mergeCell ref="AC53:AD53"/>
    <mergeCell ref="AC47:AD47"/>
    <mergeCell ref="AC51:AD51"/>
    <mergeCell ref="AR57:BF57"/>
    <mergeCell ref="AD42:AK42"/>
    <mergeCell ref="AE44:AG44"/>
    <mergeCell ref="AI44:AK44"/>
    <mergeCell ref="AM44:AO44"/>
  </mergeCells>
  <conditionalFormatting sqref="AC47:AO50">
    <cfRule type="expression" priority="14" dxfId="14" stopIfTrue="1">
      <formula>$G$22="a"</formula>
    </cfRule>
  </conditionalFormatting>
  <conditionalFormatting sqref="AC51:AO52">
    <cfRule type="expression" priority="13" dxfId="14" stopIfTrue="1">
      <formula>$G$22="b"</formula>
    </cfRule>
  </conditionalFormatting>
  <conditionalFormatting sqref="AC53:AO54">
    <cfRule type="expression" priority="12" dxfId="14" stopIfTrue="1">
      <formula>$G$22="c"</formula>
    </cfRule>
  </conditionalFormatting>
  <conditionalFormatting sqref="AF48">
    <cfRule type="expression" priority="3" dxfId="2" stopIfTrue="1">
      <formula>OR($AN$48&lt;&gt;"",$AN$49&lt;&gt;"",$AN$50&lt;&gt;"")</formula>
    </cfRule>
    <cfRule type="expression" priority="11" dxfId="15" stopIfTrue="1">
      <formula>$G$22="a"</formula>
    </cfRule>
  </conditionalFormatting>
  <conditionalFormatting sqref="AL48">
    <cfRule type="expression" priority="10" dxfId="15" stopIfTrue="1">
      <formula>$G$22="a"</formula>
    </cfRule>
  </conditionalFormatting>
  <conditionalFormatting sqref="AL49">
    <cfRule type="expression" priority="9" dxfId="15" stopIfTrue="1">
      <formula>$G$22="a"</formula>
    </cfRule>
  </conditionalFormatting>
  <conditionalFormatting sqref="AL50">
    <cfRule type="expression" priority="8" dxfId="15" stopIfTrue="1">
      <formula>$G$22="a"</formula>
    </cfRule>
  </conditionalFormatting>
  <conditionalFormatting sqref="AN48">
    <cfRule type="expression" priority="7" dxfId="15" stopIfTrue="1">
      <formula>$G$22="a"</formula>
    </cfRule>
  </conditionalFormatting>
  <conditionalFormatting sqref="AN49">
    <cfRule type="expression" priority="6" dxfId="15" stopIfTrue="1">
      <formula>$G$22="a"</formula>
    </cfRule>
  </conditionalFormatting>
  <conditionalFormatting sqref="AN50">
    <cfRule type="expression" priority="5" dxfId="15" stopIfTrue="1">
      <formula>$G$22="a"</formula>
    </cfRule>
  </conditionalFormatting>
  <conditionalFormatting sqref="AL48:AL50 AN48:AN50">
    <cfRule type="expression" priority="4" dxfId="2" stopIfTrue="1">
      <formula>$AF$48&lt;&gt;""</formula>
    </cfRule>
  </conditionalFormatting>
  <conditionalFormatting sqref="AF51">
    <cfRule type="expression" priority="2" dxfId="15" stopIfTrue="1">
      <formula>$G$22="b"</formula>
    </cfRule>
  </conditionalFormatting>
  <conditionalFormatting sqref="AF53">
    <cfRule type="expression" priority="1" dxfId="15" stopIfTrue="1">
      <formula>$G$22="c"</formula>
    </cfRule>
  </conditionalFormatting>
  <dataValidations count="4">
    <dataValidation allowBlank="1" showInputMessage="1" showErrorMessage="1" imeMode="off" sqref="AF38 AH38 AJ38 AT46:AT53 AW46:AW53 AY46:AY53 BB46:BB53 AN43 AE57:AE58 AF48 AF51 AL48:AL56 AN48:AN56 AL37 AN37 AL41 AN41 AL43 BB44 AY44 AW44 AT44 AR44 AR46:AR53 AL45 AN45 AF53"/>
    <dataValidation allowBlank="1" showInputMessage="1" showErrorMessage="1" imeMode="on" sqref="AD42 AH44 AL44 AD44"/>
    <dataValidation type="list" allowBlank="1" showInputMessage="1" showErrorMessage="1" sqref="AM44:AO44">
      <formula1>$B$2:$B$7</formula1>
    </dataValidation>
    <dataValidation type="list" allowBlank="1" showInputMessage="1" showErrorMessage="1" sqref="AE44:AG44 AI44:AK44">
      <formula1>$B$2:$B$7</formula1>
    </dataValidation>
  </dataValidations>
  <hyperlinks>
    <hyperlink ref="AC32" location="勤務形態一覧_手書き用!A1" display="「勤務形態一覧」を手書きで作成される場合は、こちらのシートから印刷してください。"/>
    <hyperlink ref="AR57" location="勤務形態一覧_自動計算用!A9" display="「勤務形態一覧」を手書きで作成される場合は、こちらのシートから印刷してください。"/>
  </hyperlinks>
  <printOptions/>
  <pageMargins left="0.75" right="0.75" top="1" bottom="1" header="0.512" footer="0.512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zoomScale="60" zoomScaleNormal="75" zoomScalePageLayoutView="0" workbookViewId="0" topLeftCell="A1">
      <selection activeCell="P19" sqref="P19"/>
    </sheetView>
  </sheetViews>
  <sheetFormatPr defaultColWidth="9.00390625" defaultRowHeight="13.5"/>
  <cols>
    <col min="1" max="1" width="10.00390625" style="0" customWidth="1"/>
    <col min="2" max="2" width="4.875" style="0" customWidth="1"/>
    <col min="4" max="4" width="2.75390625" style="0" customWidth="1"/>
    <col min="5" max="32" width="7.625" style="0" customWidth="1"/>
    <col min="33" max="33" width="7.125" style="0" customWidth="1"/>
    <col min="34" max="34" width="7.25390625" style="0" customWidth="1"/>
    <col min="35" max="35" width="7.00390625" style="0" customWidth="1"/>
    <col min="37" max="37" width="11.625" style="0" bestFit="1" customWidth="1"/>
  </cols>
  <sheetData>
    <row r="1" spans="24:37" ht="12.75">
      <c r="X1" s="18"/>
      <c r="Y1" s="32"/>
      <c r="Z1" s="32"/>
      <c r="AK1">
        <v>2019</v>
      </c>
    </row>
    <row r="2" spans="1:37" ht="12.75">
      <c r="A2" t="s">
        <v>20</v>
      </c>
      <c r="Z2" t="s">
        <v>30</v>
      </c>
      <c r="AD2" s="6"/>
      <c r="AE2" s="165">
        <f>'勤務形態一覧_自動計算用'!AE2</f>
        <v>0</v>
      </c>
      <c r="AF2" s="165"/>
      <c r="AG2" s="165"/>
      <c r="AH2" t="s">
        <v>31</v>
      </c>
      <c r="AK2">
        <v>12</v>
      </c>
    </row>
    <row r="3" spans="2:37" ht="12.75">
      <c r="B3" t="s">
        <v>41</v>
      </c>
      <c r="L3" s="20" t="s">
        <v>46</v>
      </c>
      <c r="M3" s="16"/>
      <c r="N3" s="17"/>
      <c r="O3" t="s">
        <v>43</v>
      </c>
      <c r="P3" s="17"/>
      <c r="Q3" t="s">
        <v>44</v>
      </c>
      <c r="Z3" t="s">
        <v>36</v>
      </c>
      <c r="AC3" t="s">
        <v>37</v>
      </c>
      <c r="AD3" s="165" t="str">
        <f>'勤務形態一覧_自動計算用'!AD3</f>
        <v>  </v>
      </c>
      <c r="AE3" s="165"/>
      <c r="AF3" s="165"/>
      <c r="AG3" s="165"/>
      <c r="AH3" s="165"/>
      <c r="AI3" t="s">
        <v>35</v>
      </c>
      <c r="AK3">
        <v>5</v>
      </c>
    </row>
    <row r="4" spans="26:37" ht="12.75">
      <c r="Z4" t="s">
        <v>32</v>
      </c>
      <c r="AC4" s="165">
        <f>'勤務形態一覧_自動計算用'!AC4</f>
        <v>0</v>
      </c>
      <c r="AD4" s="165"/>
      <c r="AE4" s="165"/>
      <c r="AF4" s="165"/>
      <c r="AG4" s="165"/>
      <c r="AH4" s="165"/>
      <c r="AI4" t="s">
        <v>35</v>
      </c>
      <c r="AK4" s="27">
        <f>DATE(AK1,AK2,AK3)</f>
        <v>43804</v>
      </c>
    </row>
    <row r="5" spans="2:37" ht="12.75">
      <c r="B5" t="s">
        <v>19</v>
      </c>
      <c r="Z5" s="8" t="s">
        <v>38</v>
      </c>
      <c r="AA5" s="8"/>
      <c r="AB5" s="8"/>
      <c r="AC5" s="8"/>
      <c r="AD5" s="8"/>
      <c r="AE5" s="8"/>
      <c r="AF5" s="166">
        <f>'勤務形態一覧_自動計算用'!AF5</f>
        <v>0</v>
      </c>
      <c r="AG5" s="166"/>
      <c r="AH5" t="s">
        <v>40</v>
      </c>
      <c r="AK5" s="27">
        <f>AK4+12</f>
        <v>43816</v>
      </c>
    </row>
    <row r="6" spans="1:37" ht="12.75">
      <c r="A6" s="167" t="s">
        <v>33</v>
      </c>
      <c r="B6" s="164" t="s">
        <v>1</v>
      </c>
      <c r="C6" s="170" t="s">
        <v>2</v>
      </c>
      <c r="D6" s="170"/>
      <c r="E6" s="159" t="s">
        <v>3</v>
      </c>
      <c r="F6" s="159"/>
      <c r="G6" s="159"/>
      <c r="H6" s="159"/>
      <c r="I6" s="159"/>
      <c r="J6" s="159"/>
      <c r="K6" s="159"/>
      <c r="L6" s="159" t="s">
        <v>4</v>
      </c>
      <c r="M6" s="159"/>
      <c r="N6" s="159"/>
      <c r="O6" s="159"/>
      <c r="P6" s="159"/>
      <c r="Q6" s="159"/>
      <c r="R6" s="159"/>
      <c r="S6" s="159" t="s">
        <v>5</v>
      </c>
      <c r="T6" s="159"/>
      <c r="U6" s="159"/>
      <c r="V6" s="159"/>
      <c r="W6" s="159"/>
      <c r="X6" s="159"/>
      <c r="Y6" s="159"/>
      <c r="Z6" s="159" t="s">
        <v>6</v>
      </c>
      <c r="AA6" s="159"/>
      <c r="AB6" s="159"/>
      <c r="AC6" s="159"/>
      <c r="AD6" s="159"/>
      <c r="AE6" s="159"/>
      <c r="AF6" s="160"/>
      <c r="AG6" s="161" t="s">
        <v>7</v>
      </c>
      <c r="AH6" s="164" t="s">
        <v>8</v>
      </c>
      <c r="AI6" s="164" t="s">
        <v>9</v>
      </c>
      <c r="AK6">
        <f>DAY(AK4)</f>
        <v>5</v>
      </c>
    </row>
    <row r="7" spans="1:37" ht="12.75">
      <c r="A7" s="168"/>
      <c r="B7" s="164"/>
      <c r="C7" s="170"/>
      <c r="D7" s="170"/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21">
        <v>19</v>
      </c>
      <c r="Y7" s="21">
        <v>20</v>
      </c>
      <c r="Z7" s="21">
        <v>21</v>
      </c>
      <c r="AA7" s="21">
        <v>22</v>
      </c>
      <c r="AB7" s="21">
        <v>23</v>
      </c>
      <c r="AC7" s="21">
        <v>24</v>
      </c>
      <c r="AD7" s="21">
        <v>25</v>
      </c>
      <c r="AE7" s="21">
        <v>26</v>
      </c>
      <c r="AF7" s="21">
        <v>27</v>
      </c>
      <c r="AG7" s="162"/>
      <c r="AH7" s="164"/>
      <c r="AI7" s="164"/>
      <c r="AK7">
        <f>DAY(AK5)</f>
        <v>17</v>
      </c>
    </row>
    <row r="8" spans="1:35" ht="15" customHeight="1">
      <c r="A8" s="169"/>
      <c r="B8" s="164"/>
      <c r="C8" s="170"/>
      <c r="D8" s="170"/>
      <c r="E8" s="21" t="s">
        <v>14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  <c r="AG8" s="163"/>
      <c r="AH8" s="164"/>
      <c r="AI8" s="164"/>
    </row>
    <row r="9" spans="1:35" ht="18" customHeight="1">
      <c r="A9" s="23"/>
      <c r="B9" s="24"/>
      <c r="C9" s="140"/>
      <c r="D9" s="140"/>
      <c r="E9" s="28">
        <f>IF(OR('勤務形態一覧_自動計算用'!E9="a",'勤務形態一覧_自動計算用'!E9="b",'勤務形態一覧_自動計算用'!E9="c",'勤務形態一覧_自動計算用'!E9="d",'勤務形態一覧_自動計算用'!E9="e",'勤務形態一覧_自動計算用'!E9="f",'勤務形態一覧_自動計算用'!E9="g",'勤務形態一覧_自動計算用'!E9="h",'勤務形態一覧_自動計算用'!E9="I",'勤務形態一覧_自動計算用'!E9="y"),VLOOKUP('勤務形態一覧_自動計算用'!E9,'事前入力シート'!$C$22:$D$31,2),'勤務形態一覧_自動計算用'!E9*60)</f>
        <v>0</v>
      </c>
      <c r="F9" s="28">
        <f>IF(OR('勤務形態一覧_自動計算用'!F9="a",'勤務形態一覧_自動計算用'!F9="b",'勤務形態一覧_自動計算用'!F9="c",'勤務形態一覧_自動計算用'!F9="d",'勤務形態一覧_自動計算用'!F9="e",'勤務形態一覧_自動計算用'!F9="f",'勤務形態一覧_自動計算用'!F9="g",'勤務形態一覧_自動計算用'!F9="h",'勤務形態一覧_自動計算用'!F9="I",'勤務形態一覧_自動計算用'!F9="y"),VLOOKUP('勤務形態一覧_自動計算用'!F9,'事前入力シート'!$C$22:$D$31,2),'勤務形態一覧_自動計算用'!F9*60)</f>
        <v>0</v>
      </c>
      <c r="G9" s="28">
        <f>IF(OR('勤務形態一覧_自動計算用'!G9="a",'勤務形態一覧_自動計算用'!G9="b",'勤務形態一覧_自動計算用'!G9="c",'勤務形態一覧_自動計算用'!G9="d",'勤務形態一覧_自動計算用'!G9="e",'勤務形態一覧_自動計算用'!G9="f",'勤務形態一覧_自動計算用'!G9="g",'勤務形態一覧_自動計算用'!G9="h",'勤務形態一覧_自動計算用'!G9="I",'勤務形態一覧_自動計算用'!G9="y"),VLOOKUP('勤務形態一覧_自動計算用'!G9,'事前入力シート'!$C$22:$D$31,2),'勤務形態一覧_自動計算用'!G9*60)</f>
        <v>0</v>
      </c>
      <c r="H9" s="28">
        <f>IF(OR('勤務形態一覧_自動計算用'!H9="a",'勤務形態一覧_自動計算用'!H9="b",'勤務形態一覧_自動計算用'!H9="c",'勤務形態一覧_自動計算用'!H9="d",'勤務形態一覧_自動計算用'!H9="e",'勤務形態一覧_自動計算用'!H9="f",'勤務形態一覧_自動計算用'!H9="g",'勤務形態一覧_自動計算用'!H9="h",'勤務形態一覧_自動計算用'!H9="I",'勤務形態一覧_自動計算用'!H9="y"),VLOOKUP('勤務形態一覧_自動計算用'!H9,'事前入力シート'!$C$22:$D$31,2),'勤務形態一覧_自動計算用'!H9*60)</f>
        <v>0</v>
      </c>
      <c r="I9" s="28">
        <f>IF(OR('勤務形態一覧_自動計算用'!I9="a",'勤務形態一覧_自動計算用'!I9="b",'勤務形態一覧_自動計算用'!I9="c",'勤務形態一覧_自動計算用'!I9="d",'勤務形態一覧_自動計算用'!I9="e",'勤務形態一覧_自動計算用'!I9="f",'勤務形態一覧_自動計算用'!I9="g",'勤務形態一覧_自動計算用'!I9="h",'勤務形態一覧_自動計算用'!I9="I",'勤務形態一覧_自動計算用'!I9="y"),VLOOKUP('勤務形態一覧_自動計算用'!I9,'事前入力シート'!$C$22:$D$31,2),'勤務形態一覧_自動計算用'!I9*60)</f>
        <v>0</v>
      </c>
      <c r="J9" s="28">
        <f>IF(OR('勤務形態一覧_自動計算用'!J9="a",'勤務形態一覧_自動計算用'!J9="b",'勤務形態一覧_自動計算用'!J9="c",'勤務形態一覧_自動計算用'!J9="d",'勤務形態一覧_自動計算用'!J9="e",'勤務形態一覧_自動計算用'!J9="f",'勤務形態一覧_自動計算用'!J9="g",'勤務形態一覧_自動計算用'!J9="h",'勤務形態一覧_自動計算用'!J9="I",'勤務形態一覧_自動計算用'!J9="y"),VLOOKUP('勤務形態一覧_自動計算用'!J9,'事前入力シート'!$C$22:$D$31,2),'勤務形態一覧_自動計算用'!J9*60)</f>
        <v>0</v>
      </c>
      <c r="K9" s="28">
        <f>IF(OR('勤務形態一覧_自動計算用'!K9="a",'勤務形態一覧_自動計算用'!K9="b",'勤務形態一覧_自動計算用'!K9="c",'勤務形態一覧_自動計算用'!K9="d",'勤務形態一覧_自動計算用'!K9="e",'勤務形態一覧_自動計算用'!K9="f",'勤務形態一覧_自動計算用'!K9="g",'勤務形態一覧_自動計算用'!K9="h",'勤務形態一覧_自動計算用'!K9="I",'勤務形態一覧_自動計算用'!K9="y"),VLOOKUP('勤務形態一覧_自動計算用'!K9,'事前入力シート'!$C$22:$D$31,2),'勤務形態一覧_自動計算用'!K9*60)</f>
        <v>0</v>
      </c>
      <c r="L9" s="28">
        <f>IF(OR('勤務形態一覧_自動計算用'!L9="a",'勤務形態一覧_自動計算用'!L9="b",'勤務形態一覧_自動計算用'!L9="c",'勤務形態一覧_自動計算用'!L9="d",'勤務形態一覧_自動計算用'!L9="e",'勤務形態一覧_自動計算用'!L9="f",'勤務形態一覧_自動計算用'!L9="g",'勤務形態一覧_自動計算用'!L9="h",'勤務形態一覧_自動計算用'!L9="I",'勤務形態一覧_自動計算用'!L9="y"),VLOOKUP('勤務形態一覧_自動計算用'!L9,'事前入力シート'!$C$22:$D$31,2),'勤務形態一覧_自動計算用'!L9*60)</f>
        <v>0</v>
      </c>
      <c r="M9" s="28">
        <f>IF(OR('勤務形態一覧_自動計算用'!M9="a",'勤務形態一覧_自動計算用'!M9="b",'勤務形態一覧_自動計算用'!M9="c",'勤務形態一覧_自動計算用'!M9="d",'勤務形態一覧_自動計算用'!M9="e",'勤務形態一覧_自動計算用'!M9="f",'勤務形態一覧_自動計算用'!M9="g",'勤務形態一覧_自動計算用'!M9="h",'勤務形態一覧_自動計算用'!M9="I",'勤務形態一覧_自動計算用'!M9="y"),VLOOKUP('勤務形態一覧_自動計算用'!M9,'事前入力シート'!$C$22:$D$31,2),'勤務形態一覧_自動計算用'!M9*60)</f>
        <v>0</v>
      </c>
      <c r="N9" s="28">
        <f>IF(OR('勤務形態一覧_自動計算用'!N9="a",'勤務形態一覧_自動計算用'!N9="b",'勤務形態一覧_自動計算用'!N9="c",'勤務形態一覧_自動計算用'!N9="d",'勤務形態一覧_自動計算用'!N9="e",'勤務形態一覧_自動計算用'!N9="f",'勤務形態一覧_自動計算用'!N9="g",'勤務形態一覧_自動計算用'!N9="h",'勤務形態一覧_自動計算用'!N9="I",'勤務形態一覧_自動計算用'!N9="y"),VLOOKUP('勤務形態一覧_自動計算用'!N9,'事前入力シート'!$C$22:$D$31,2),'勤務形態一覧_自動計算用'!N9*60)</f>
        <v>0</v>
      </c>
      <c r="O9" s="28">
        <f>IF(OR('勤務形態一覧_自動計算用'!O9="a",'勤務形態一覧_自動計算用'!O9="b",'勤務形態一覧_自動計算用'!O9="c",'勤務形態一覧_自動計算用'!O9="d",'勤務形態一覧_自動計算用'!O9="e",'勤務形態一覧_自動計算用'!O9="f",'勤務形態一覧_自動計算用'!O9="g",'勤務形態一覧_自動計算用'!O9="h",'勤務形態一覧_自動計算用'!O9="I",'勤務形態一覧_自動計算用'!O9="y"),VLOOKUP('勤務形態一覧_自動計算用'!O9,'事前入力シート'!$C$22:$D$31,2),'勤務形態一覧_自動計算用'!O9*60)</f>
        <v>0</v>
      </c>
      <c r="P9" s="28">
        <f>IF(OR('勤務形態一覧_自動計算用'!P9="a",'勤務形態一覧_自動計算用'!P9="b",'勤務形態一覧_自動計算用'!P9="c",'勤務形態一覧_自動計算用'!P9="d",'勤務形態一覧_自動計算用'!P9="e",'勤務形態一覧_自動計算用'!P9="f",'勤務形態一覧_自動計算用'!P9="g",'勤務形態一覧_自動計算用'!P9="h",'勤務形態一覧_自動計算用'!P9="I",'勤務形態一覧_自動計算用'!P9="y"),VLOOKUP('勤務形態一覧_自動計算用'!P9,'事前入力シート'!$C$22:$D$31,2),'勤務形態一覧_自動計算用'!P9*60)</f>
        <v>0</v>
      </c>
      <c r="Q9" s="28">
        <f>IF(OR('勤務形態一覧_自動計算用'!Q9="a",'勤務形態一覧_自動計算用'!Q9="b",'勤務形態一覧_自動計算用'!Q9="c",'勤務形態一覧_自動計算用'!Q9="d",'勤務形態一覧_自動計算用'!Q9="e",'勤務形態一覧_自動計算用'!Q9="f",'勤務形態一覧_自動計算用'!Q9="g",'勤務形態一覧_自動計算用'!Q9="h",'勤務形態一覧_自動計算用'!Q9="I",'勤務形態一覧_自動計算用'!Q9="y"),VLOOKUP('勤務形態一覧_自動計算用'!Q9,'事前入力シート'!$C$22:$D$31,2),'勤務形態一覧_自動計算用'!Q9*60)</f>
        <v>0</v>
      </c>
      <c r="R9" s="28">
        <f>IF(OR('勤務形態一覧_自動計算用'!R9="a",'勤務形態一覧_自動計算用'!R9="b",'勤務形態一覧_自動計算用'!R9="c",'勤務形態一覧_自動計算用'!R9="d",'勤務形態一覧_自動計算用'!R9="e",'勤務形態一覧_自動計算用'!R9="f",'勤務形態一覧_自動計算用'!R9="g",'勤務形態一覧_自動計算用'!R9="h",'勤務形態一覧_自動計算用'!R9="I",'勤務形態一覧_自動計算用'!R9="y"),VLOOKUP('勤務形態一覧_自動計算用'!R9,'事前入力シート'!$C$22:$D$31,2),'勤務形態一覧_自動計算用'!R9*60)</f>
        <v>0</v>
      </c>
      <c r="S9" s="28">
        <f>IF(OR('勤務形態一覧_自動計算用'!S9="a",'勤務形態一覧_自動計算用'!S9="b",'勤務形態一覧_自動計算用'!S9="c",'勤務形態一覧_自動計算用'!S9="d",'勤務形態一覧_自動計算用'!S9="e",'勤務形態一覧_自動計算用'!S9="f",'勤務形態一覧_自動計算用'!S9="g",'勤務形態一覧_自動計算用'!S9="h",'勤務形態一覧_自動計算用'!S9="I",'勤務形態一覧_自動計算用'!S9="y"),VLOOKUP('勤務形態一覧_自動計算用'!S9,'事前入力シート'!$C$22:$D$31,2),'勤務形態一覧_自動計算用'!S9*60)</f>
        <v>0</v>
      </c>
      <c r="T9" s="28">
        <f>IF(OR('勤務形態一覧_自動計算用'!T9="a",'勤務形態一覧_自動計算用'!T9="b",'勤務形態一覧_自動計算用'!T9="c",'勤務形態一覧_自動計算用'!T9="d",'勤務形態一覧_自動計算用'!T9="e",'勤務形態一覧_自動計算用'!T9="f",'勤務形態一覧_自動計算用'!T9="g",'勤務形態一覧_自動計算用'!T9="h",'勤務形態一覧_自動計算用'!T9="I",'勤務形態一覧_自動計算用'!T9="y"),VLOOKUP('勤務形態一覧_自動計算用'!T9,'事前入力シート'!$C$22:$D$31,2),'勤務形態一覧_自動計算用'!T9*60)</f>
        <v>0</v>
      </c>
      <c r="U9" s="28">
        <f>IF(OR('勤務形態一覧_自動計算用'!U9="a",'勤務形態一覧_自動計算用'!U9="b",'勤務形態一覧_自動計算用'!U9="c",'勤務形態一覧_自動計算用'!U9="d",'勤務形態一覧_自動計算用'!U9="e",'勤務形態一覧_自動計算用'!U9="f",'勤務形態一覧_自動計算用'!U9="g",'勤務形態一覧_自動計算用'!U9="h",'勤務形態一覧_自動計算用'!U9="I",'勤務形態一覧_自動計算用'!U9="y"),VLOOKUP('勤務形態一覧_自動計算用'!U9,'事前入力シート'!$C$22:$D$31,2),'勤務形態一覧_自動計算用'!U9*60)</f>
        <v>0</v>
      </c>
      <c r="V9" s="28">
        <f>IF(OR('勤務形態一覧_自動計算用'!V9="a",'勤務形態一覧_自動計算用'!V9="b",'勤務形態一覧_自動計算用'!V9="c",'勤務形態一覧_自動計算用'!V9="d",'勤務形態一覧_自動計算用'!V9="e",'勤務形態一覧_自動計算用'!V9="f",'勤務形態一覧_自動計算用'!V9="g",'勤務形態一覧_自動計算用'!V9="h",'勤務形態一覧_自動計算用'!V9="I",'勤務形態一覧_自動計算用'!V9="y"),VLOOKUP('勤務形態一覧_自動計算用'!V9,'事前入力シート'!$C$22:$D$31,2),'勤務形態一覧_自動計算用'!V9*60)</f>
        <v>0</v>
      </c>
      <c r="W9" s="28">
        <f>IF(OR('勤務形態一覧_自動計算用'!W9="a",'勤務形態一覧_自動計算用'!W9="b",'勤務形態一覧_自動計算用'!W9="c",'勤務形態一覧_自動計算用'!W9="d",'勤務形態一覧_自動計算用'!W9="e",'勤務形態一覧_自動計算用'!W9="f",'勤務形態一覧_自動計算用'!W9="g",'勤務形態一覧_自動計算用'!W9="h",'勤務形態一覧_自動計算用'!W9="I",'勤務形態一覧_自動計算用'!W9="y"),VLOOKUP('勤務形態一覧_自動計算用'!W9,'事前入力シート'!$C$22:$D$31,2),'勤務形態一覧_自動計算用'!W9*60)</f>
        <v>0</v>
      </c>
      <c r="X9" s="28">
        <f>IF(OR('勤務形態一覧_自動計算用'!X9="a",'勤務形態一覧_自動計算用'!X9="b",'勤務形態一覧_自動計算用'!X9="c",'勤務形態一覧_自動計算用'!X9="d",'勤務形態一覧_自動計算用'!X9="e",'勤務形態一覧_自動計算用'!X9="f",'勤務形態一覧_自動計算用'!X9="g",'勤務形態一覧_自動計算用'!X9="h",'勤務形態一覧_自動計算用'!X9="I",'勤務形態一覧_自動計算用'!X9="y"),VLOOKUP('勤務形態一覧_自動計算用'!X9,'事前入力シート'!$C$22:$D$31,2),'勤務形態一覧_自動計算用'!X9*60)</f>
        <v>0</v>
      </c>
      <c r="Y9" s="28">
        <f>IF(OR('勤務形態一覧_自動計算用'!Y9="a",'勤務形態一覧_自動計算用'!Y9="b",'勤務形態一覧_自動計算用'!Y9="c",'勤務形態一覧_自動計算用'!Y9="d",'勤務形態一覧_自動計算用'!Y9="e",'勤務形態一覧_自動計算用'!Y9="f",'勤務形態一覧_自動計算用'!Y9="g",'勤務形態一覧_自動計算用'!Y9="h",'勤務形態一覧_自動計算用'!Y9="I",'勤務形態一覧_自動計算用'!Y9="y"),VLOOKUP('勤務形態一覧_自動計算用'!Y9,'事前入力シート'!$C$22:$D$31,2),'勤務形態一覧_自動計算用'!Y9*60)</f>
        <v>0</v>
      </c>
      <c r="Z9" s="28">
        <f>IF(OR('勤務形態一覧_自動計算用'!Z9="a",'勤務形態一覧_自動計算用'!Z9="b",'勤務形態一覧_自動計算用'!Z9="c",'勤務形態一覧_自動計算用'!Z9="d",'勤務形態一覧_自動計算用'!Z9="e",'勤務形態一覧_自動計算用'!Z9="f",'勤務形態一覧_自動計算用'!Z9="g",'勤務形態一覧_自動計算用'!Z9="h",'勤務形態一覧_自動計算用'!Z9="I",'勤務形態一覧_自動計算用'!Z9="y"),VLOOKUP('勤務形態一覧_自動計算用'!Z9,'事前入力シート'!$C$22:$D$31,2),'勤務形態一覧_自動計算用'!Z9*60)</f>
        <v>0</v>
      </c>
      <c r="AA9" s="28">
        <f>IF(OR('勤務形態一覧_自動計算用'!AA9="a",'勤務形態一覧_自動計算用'!AA9="b",'勤務形態一覧_自動計算用'!AA9="c",'勤務形態一覧_自動計算用'!AA9="d",'勤務形態一覧_自動計算用'!AA9="e",'勤務形態一覧_自動計算用'!AA9="f",'勤務形態一覧_自動計算用'!AA9="g",'勤務形態一覧_自動計算用'!AA9="h",'勤務形態一覧_自動計算用'!AA9="I",'勤務形態一覧_自動計算用'!AA9="y"),VLOOKUP('勤務形態一覧_自動計算用'!AA9,'事前入力シート'!$C$22:$D$31,2),'勤務形態一覧_自動計算用'!AA9*60)</f>
        <v>0</v>
      </c>
      <c r="AB9" s="28">
        <f>IF(OR('勤務形態一覧_自動計算用'!AB9="a",'勤務形態一覧_自動計算用'!AB9="b",'勤務形態一覧_自動計算用'!AB9="c",'勤務形態一覧_自動計算用'!AB9="d",'勤務形態一覧_自動計算用'!AB9="e",'勤務形態一覧_自動計算用'!AB9="f",'勤務形態一覧_自動計算用'!AB9="g",'勤務形態一覧_自動計算用'!AB9="h",'勤務形態一覧_自動計算用'!AB9="I",'勤務形態一覧_自動計算用'!AB9="y"),VLOOKUP('勤務形態一覧_自動計算用'!AB9,'事前入力シート'!$C$22:$D$31,2),'勤務形態一覧_自動計算用'!AB9*60)</f>
        <v>0</v>
      </c>
      <c r="AC9" s="28">
        <f>IF(OR('勤務形態一覧_自動計算用'!AC9="a",'勤務形態一覧_自動計算用'!AC9="b",'勤務形態一覧_自動計算用'!AC9="c",'勤務形態一覧_自動計算用'!AC9="d",'勤務形態一覧_自動計算用'!AC9="e",'勤務形態一覧_自動計算用'!AC9="f",'勤務形態一覧_自動計算用'!AC9="g",'勤務形態一覧_自動計算用'!AC9="h",'勤務形態一覧_自動計算用'!AC9="I",'勤務形態一覧_自動計算用'!AC9="y"),VLOOKUP('勤務形態一覧_自動計算用'!AC9,'事前入力シート'!$C$22:$D$31,2),'勤務形態一覧_自動計算用'!AC9*60)</f>
        <v>0</v>
      </c>
      <c r="AD9" s="28">
        <f>IF(OR('勤務形態一覧_自動計算用'!AD9="a",'勤務形態一覧_自動計算用'!AD9="b",'勤務形態一覧_自動計算用'!AD9="c",'勤務形態一覧_自動計算用'!AD9="d",'勤務形態一覧_自動計算用'!AD9="e",'勤務形態一覧_自動計算用'!AD9="f",'勤務形態一覧_自動計算用'!AD9="g",'勤務形態一覧_自動計算用'!AD9="h",'勤務形態一覧_自動計算用'!AD9="I",'勤務形態一覧_自動計算用'!AD9="y"),VLOOKUP('勤務形態一覧_自動計算用'!AD9,'事前入力シート'!$C$22:$D$31,2),'勤務形態一覧_自動計算用'!AD9*60)</f>
        <v>0</v>
      </c>
      <c r="AE9" s="28">
        <f>IF(OR('勤務形態一覧_自動計算用'!AE9="a",'勤務形態一覧_自動計算用'!AE9="b",'勤務形態一覧_自動計算用'!AE9="c",'勤務形態一覧_自動計算用'!AE9="d",'勤務形態一覧_自動計算用'!AE9="e",'勤務形態一覧_自動計算用'!AE9="f",'勤務形態一覧_自動計算用'!AE9="g",'勤務形態一覧_自動計算用'!AE9="h",'勤務形態一覧_自動計算用'!AE9="I",'勤務形態一覧_自動計算用'!AE9="y"),VLOOKUP('勤務形態一覧_自動計算用'!AE9,'事前入力シート'!$C$22:$D$31,2),'勤務形態一覧_自動計算用'!AE9*60)</f>
        <v>0</v>
      </c>
      <c r="AF9" s="29">
        <f>IF(OR('勤務形態一覧_自動計算用'!AF9="a",'勤務形態一覧_自動計算用'!AF9="b",'勤務形態一覧_自動計算用'!AF9="c",'勤務形態一覧_自動計算用'!AF9="d",'勤務形態一覧_自動計算用'!AF9="e",'勤務形態一覧_自動計算用'!AF9="f",'勤務形態一覧_自動計算用'!AF9="g",'勤務形態一覧_自動計算用'!AF9="h",'勤務形態一覧_自動計算用'!AF9="I",'勤務形態一覧_自動計算用'!AF9="y"),VLOOKUP('勤務形態一覧_自動計算用'!AF9,'事前入力シート'!$C$22:$D$31,2),'勤務形態一覧_自動計算用'!AF9*60)</f>
        <v>0</v>
      </c>
      <c r="AG9" s="39">
        <f>SUM(E9:AF9)/60</f>
        <v>0</v>
      </c>
      <c r="AH9" s="40">
        <f>IF(AG9/4&gt;$AF$5,$AF$5,AG9/4)</f>
        <v>0</v>
      </c>
      <c r="AI9" s="40" t="e">
        <f>ROUNDDOWN(AH9/$AF$5,1)</f>
        <v>#DIV/0!</v>
      </c>
    </row>
    <row r="10" spans="1:35" ht="18" customHeight="1">
      <c r="A10" s="23"/>
      <c r="B10" s="24"/>
      <c r="C10" s="140"/>
      <c r="D10" s="140"/>
      <c r="E10" s="28">
        <f>IF(OR('勤務形態一覧_自動計算用'!E10="a",'勤務形態一覧_自動計算用'!E10="b",'勤務形態一覧_自動計算用'!E10="c",'勤務形態一覧_自動計算用'!E10="d",'勤務形態一覧_自動計算用'!E10="e",'勤務形態一覧_自動計算用'!E10="f",'勤務形態一覧_自動計算用'!E10="g",'勤務形態一覧_自動計算用'!E10="h",'勤務形態一覧_自動計算用'!E10="I",'勤務形態一覧_自動計算用'!E10="y"),VLOOKUP('勤務形態一覧_自動計算用'!E10,'事前入力シート'!$C$22:$D$31,2),'勤務形態一覧_自動計算用'!E10*60)</f>
        <v>0</v>
      </c>
      <c r="F10" s="28">
        <f>IF(OR('勤務形態一覧_自動計算用'!F10="a",'勤務形態一覧_自動計算用'!F10="b",'勤務形態一覧_自動計算用'!F10="c",'勤務形態一覧_自動計算用'!F10="d",'勤務形態一覧_自動計算用'!F10="e",'勤務形態一覧_自動計算用'!F10="f",'勤務形態一覧_自動計算用'!F10="g",'勤務形態一覧_自動計算用'!F10="h",'勤務形態一覧_自動計算用'!F10="I",'勤務形態一覧_自動計算用'!F10="y"),VLOOKUP('勤務形態一覧_自動計算用'!F10,'事前入力シート'!$C$22:$D$31,2),'勤務形態一覧_自動計算用'!F10*60)</f>
        <v>0</v>
      </c>
      <c r="G10" s="28">
        <f>IF(OR('勤務形態一覧_自動計算用'!G10="a",'勤務形態一覧_自動計算用'!G10="b",'勤務形態一覧_自動計算用'!G10="c",'勤務形態一覧_自動計算用'!G10="d",'勤務形態一覧_自動計算用'!G10="e",'勤務形態一覧_自動計算用'!G10="f",'勤務形態一覧_自動計算用'!G10="g",'勤務形態一覧_自動計算用'!G10="h",'勤務形態一覧_自動計算用'!G10="I",'勤務形態一覧_自動計算用'!G10="y"),VLOOKUP('勤務形態一覧_自動計算用'!G10,'事前入力シート'!$C$22:$D$31,2),'勤務形態一覧_自動計算用'!G10*60)</f>
        <v>0</v>
      </c>
      <c r="H10" s="28">
        <f>IF(OR('勤務形態一覧_自動計算用'!H10="a",'勤務形態一覧_自動計算用'!H10="b",'勤務形態一覧_自動計算用'!H10="c",'勤務形態一覧_自動計算用'!H10="d",'勤務形態一覧_自動計算用'!H10="e",'勤務形態一覧_自動計算用'!H10="f",'勤務形態一覧_自動計算用'!H10="g",'勤務形態一覧_自動計算用'!H10="h",'勤務形態一覧_自動計算用'!H10="I",'勤務形態一覧_自動計算用'!H10="y"),VLOOKUP('勤務形態一覧_自動計算用'!H10,'事前入力シート'!$C$22:$D$31,2),'勤務形態一覧_自動計算用'!H10*60)</f>
        <v>0</v>
      </c>
      <c r="I10" s="28">
        <f>IF(OR('勤務形態一覧_自動計算用'!I10="a",'勤務形態一覧_自動計算用'!I10="b",'勤務形態一覧_自動計算用'!I10="c",'勤務形態一覧_自動計算用'!I10="d",'勤務形態一覧_自動計算用'!I10="e",'勤務形態一覧_自動計算用'!I10="f",'勤務形態一覧_自動計算用'!I10="g",'勤務形態一覧_自動計算用'!I10="h",'勤務形態一覧_自動計算用'!I10="I",'勤務形態一覧_自動計算用'!I10="y"),VLOOKUP('勤務形態一覧_自動計算用'!I10,'事前入力シート'!$C$22:$D$31,2),'勤務形態一覧_自動計算用'!I10*60)</f>
        <v>0</v>
      </c>
      <c r="J10" s="28">
        <f>IF(OR('勤務形態一覧_自動計算用'!J10="a",'勤務形態一覧_自動計算用'!J10="b",'勤務形態一覧_自動計算用'!J10="c",'勤務形態一覧_自動計算用'!J10="d",'勤務形態一覧_自動計算用'!J10="e",'勤務形態一覧_自動計算用'!J10="f",'勤務形態一覧_自動計算用'!J10="g",'勤務形態一覧_自動計算用'!J10="h",'勤務形態一覧_自動計算用'!J10="I",'勤務形態一覧_自動計算用'!J10="y"),VLOOKUP('勤務形態一覧_自動計算用'!J10,'事前入力シート'!$C$22:$D$31,2),'勤務形態一覧_自動計算用'!J10*60)</f>
        <v>0</v>
      </c>
      <c r="K10" s="28">
        <f>IF(OR('勤務形態一覧_自動計算用'!K10="a",'勤務形態一覧_自動計算用'!K10="b",'勤務形態一覧_自動計算用'!K10="c",'勤務形態一覧_自動計算用'!K10="d",'勤務形態一覧_自動計算用'!K10="e",'勤務形態一覧_自動計算用'!K10="f",'勤務形態一覧_自動計算用'!K10="g",'勤務形態一覧_自動計算用'!K10="h",'勤務形態一覧_自動計算用'!K10="I",'勤務形態一覧_自動計算用'!K10="y"),VLOOKUP('勤務形態一覧_自動計算用'!K10,'事前入力シート'!$C$22:$D$31,2),'勤務形態一覧_自動計算用'!K10*60)</f>
        <v>0</v>
      </c>
      <c r="L10" s="28">
        <f>IF(OR('勤務形態一覧_自動計算用'!L10="a",'勤務形態一覧_自動計算用'!L10="b",'勤務形態一覧_自動計算用'!L10="c",'勤務形態一覧_自動計算用'!L10="d",'勤務形態一覧_自動計算用'!L10="e",'勤務形態一覧_自動計算用'!L10="f",'勤務形態一覧_自動計算用'!L10="g",'勤務形態一覧_自動計算用'!L10="h",'勤務形態一覧_自動計算用'!L10="I",'勤務形態一覧_自動計算用'!L10="y"),VLOOKUP('勤務形態一覧_自動計算用'!L10,'事前入力シート'!$C$22:$D$31,2),'勤務形態一覧_自動計算用'!L10*60)</f>
        <v>0</v>
      </c>
      <c r="M10" s="28">
        <f>IF(OR('勤務形態一覧_自動計算用'!M10="a",'勤務形態一覧_自動計算用'!M10="b",'勤務形態一覧_自動計算用'!M10="c",'勤務形態一覧_自動計算用'!M10="d",'勤務形態一覧_自動計算用'!M10="e",'勤務形態一覧_自動計算用'!M10="f",'勤務形態一覧_自動計算用'!M10="g",'勤務形態一覧_自動計算用'!M10="h",'勤務形態一覧_自動計算用'!M10="I",'勤務形態一覧_自動計算用'!M10="y"),VLOOKUP('勤務形態一覧_自動計算用'!M10,'事前入力シート'!$C$22:$D$31,2),'勤務形態一覧_自動計算用'!M10*60)</f>
        <v>0</v>
      </c>
      <c r="N10" s="28">
        <f>IF(OR('勤務形態一覧_自動計算用'!N10="a",'勤務形態一覧_自動計算用'!N10="b",'勤務形態一覧_自動計算用'!N10="c",'勤務形態一覧_自動計算用'!N10="d",'勤務形態一覧_自動計算用'!N10="e",'勤務形態一覧_自動計算用'!N10="f",'勤務形態一覧_自動計算用'!N10="g",'勤務形態一覧_自動計算用'!N10="h",'勤務形態一覧_自動計算用'!N10="I",'勤務形態一覧_自動計算用'!N10="y"),VLOOKUP('勤務形態一覧_自動計算用'!N10,'事前入力シート'!$C$22:$D$31,2),'勤務形態一覧_自動計算用'!N10*60)</f>
        <v>0</v>
      </c>
      <c r="O10" s="28">
        <f>IF(OR('勤務形態一覧_自動計算用'!O10="a",'勤務形態一覧_自動計算用'!O10="b",'勤務形態一覧_自動計算用'!O10="c",'勤務形態一覧_自動計算用'!O10="d",'勤務形態一覧_自動計算用'!O10="e",'勤務形態一覧_自動計算用'!O10="f",'勤務形態一覧_自動計算用'!O10="g",'勤務形態一覧_自動計算用'!O10="h",'勤務形態一覧_自動計算用'!O10="I",'勤務形態一覧_自動計算用'!O10="y"),VLOOKUP('勤務形態一覧_自動計算用'!O10,'事前入力シート'!$C$22:$D$31,2),'勤務形態一覧_自動計算用'!O10*60)</f>
        <v>0</v>
      </c>
      <c r="P10" s="28">
        <f>IF(OR('勤務形態一覧_自動計算用'!P10="a",'勤務形態一覧_自動計算用'!P10="b",'勤務形態一覧_自動計算用'!P10="c",'勤務形態一覧_自動計算用'!P10="d",'勤務形態一覧_自動計算用'!P10="e",'勤務形態一覧_自動計算用'!P10="f",'勤務形態一覧_自動計算用'!P10="g",'勤務形態一覧_自動計算用'!P10="h",'勤務形態一覧_自動計算用'!P10="I",'勤務形態一覧_自動計算用'!P10="y"),VLOOKUP('勤務形態一覧_自動計算用'!P10,'事前入力シート'!$C$22:$D$31,2),'勤務形態一覧_自動計算用'!P10*60)</f>
        <v>0</v>
      </c>
      <c r="Q10" s="28">
        <f>IF(OR('勤務形態一覧_自動計算用'!Q10="a",'勤務形態一覧_自動計算用'!Q10="b",'勤務形態一覧_自動計算用'!Q10="c",'勤務形態一覧_自動計算用'!Q10="d",'勤務形態一覧_自動計算用'!Q10="e",'勤務形態一覧_自動計算用'!Q10="f",'勤務形態一覧_自動計算用'!Q10="g",'勤務形態一覧_自動計算用'!Q10="h",'勤務形態一覧_自動計算用'!Q10="I",'勤務形態一覧_自動計算用'!Q10="y"),VLOOKUP('勤務形態一覧_自動計算用'!Q10,'事前入力シート'!$C$22:$D$31,2),'勤務形態一覧_自動計算用'!Q10*60)</f>
        <v>0</v>
      </c>
      <c r="R10" s="28">
        <f>IF(OR('勤務形態一覧_自動計算用'!R10="a",'勤務形態一覧_自動計算用'!R10="b",'勤務形態一覧_自動計算用'!R10="c",'勤務形態一覧_自動計算用'!R10="d",'勤務形態一覧_自動計算用'!R10="e",'勤務形態一覧_自動計算用'!R10="f",'勤務形態一覧_自動計算用'!R10="g",'勤務形態一覧_自動計算用'!R10="h",'勤務形態一覧_自動計算用'!R10="I",'勤務形態一覧_自動計算用'!R10="y"),VLOOKUP('勤務形態一覧_自動計算用'!R10,'事前入力シート'!$C$22:$D$31,2),'勤務形態一覧_自動計算用'!R10*60)</f>
        <v>0</v>
      </c>
      <c r="S10" s="28">
        <f>IF(OR('勤務形態一覧_自動計算用'!S10="a",'勤務形態一覧_自動計算用'!S10="b",'勤務形態一覧_自動計算用'!S10="c",'勤務形態一覧_自動計算用'!S10="d",'勤務形態一覧_自動計算用'!S10="e",'勤務形態一覧_自動計算用'!S10="f",'勤務形態一覧_自動計算用'!S10="g",'勤務形態一覧_自動計算用'!S10="h",'勤務形態一覧_自動計算用'!S10="I",'勤務形態一覧_自動計算用'!S10="y"),VLOOKUP('勤務形態一覧_自動計算用'!S10,'事前入力シート'!$C$22:$D$31,2),'勤務形態一覧_自動計算用'!S10*60)</f>
        <v>0</v>
      </c>
      <c r="T10" s="28">
        <f>IF(OR('勤務形態一覧_自動計算用'!T10="a",'勤務形態一覧_自動計算用'!T10="b",'勤務形態一覧_自動計算用'!T10="c",'勤務形態一覧_自動計算用'!T10="d",'勤務形態一覧_自動計算用'!T10="e",'勤務形態一覧_自動計算用'!T10="f",'勤務形態一覧_自動計算用'!T10="g",'勤務形態一覧_自動計算用'!T10="h",'勤務形態一覧_自動計算用'!T10="I",'勤務形態一覧_自動計算用'!T10="y"),VLOOKUP('勤務形態一覧_自動計算用'!T10,'事前入力シート'!$C$22:$D$31,2),'勤務形態一覧_自動計算用'!T10*60)</f>
        <v>0</v>
      </c>
      <c r="U10" s="28">
        <f>IF(OR('勤務形態一覧_自動計算用'!U10="a",'勤務形態一覧_自動計算用'!U10="b",'勤務形態一覧_自動計算用'!U10="c",'勤務形態一覧_自動計算用'!U10="d",'勤務形態一覧_自動計算用'!U10="e",'勤務形態一覧_自動計算用'!U10="f",'勤務形態一覧_自動計算用'!U10="g",'勤務形態一覧_自動計算用'!U10="h",'勤務形態一覧_自動計算用'!U10="I",'勤務形態一覧_自動計算用'!U10="y"),VLOOKUP('勤務形態一覧_自動計算用'!U10,'事前入力シート'!$C$22:$D$31,2),'勤務形態一覧_自動計算用'!U10*60)</f>
        <v>0</v>
      </c>
      <c r="V10" s="28">
        <f>IF(OR('勤務形態一覧_自動計算用'!V10="a",'勤務形態一覧_自動計算用'!V10="b",'勤務形態一覧_自動計算用'!V10="c",'勤務形態一覧_自動計算用'!V10="d",'勤務形態一覧_自動計算用'!V10="e",'勤務形態一覧_自動計算用'!V10="f",'勤務形態一覧_自動計算用'!V10="g",'勤務形態一覧_自動計算用'!V10="h",'勤務形態一覧_自動計算用'!V10="I",'勤務形態一覧_自動計算用'!V10="y"),VLOOKUP('勤務形態一覧_自動計算用'!V10,'事前入力シート'!$C$22:$D$31,2),'勤務形態一覧_自動計算用'!V10*60)</f>
        <v>0</v>
      </c>
      <c r="W10" s="28">
        <f>IF(OR('勤務形態一覧_自動計算用'!W10="a",'勤務形態一覧_自動計算用'!W10="b",'勤務形態一覧_自動計算用'!W10="c",'勤務形態一覧_自動計算用'!W10="d",'勤務形態一覧_自動計算用'!W10="e",'勤務形態一覧_自動計算用'!W10="f",'勤務形態一覧_自動計算用'!W10="g",'勤務形態一覧_自動計算用'!W10="h",'勤務形態一覧_自動計算用'!W10="I",'勤務形態一覧_自動計算用'!W10="y"),VLOOKUP('勤務形態一覧_自動計算用'!W10,'事前入力シート'!$C$22:$D$31,2),'勤務形態一覧_自動計算用'!W10*60)</f>
        <v>0</v>
      </c>
      <c r="X10" s="28">
        <f>IF(OR('勤務形態一覧_自動計算用'!X10="a",'勤務形態一覧_自動計算用'!X10="b",'勤務形態一覧_自動計算用'!X10="c",'勤務形態一覧_自動計算用'!X10="d",'勤務形態一覧_自動計算用'!X10="e",'勤務形態一覧_自動計算用'!X10="f",'勤務形態一覧_自動計算用'!X10="g",'勤務形態一覧_自動計算用'!X10="h",'勤務形態一覧_自動計算用'!X10="I",'勤務形態一覧_自動計算用'!X10="y"),VLOOKUP('勤務形態一覧_自動計算用'!X10,'事前入力シート'!$C$22:$D$31,2),'勤務形態一覧_自動計算用'!X10*60)</f>
        <v>0</v>
      </c>
      <c r="Y10" s="28">
        <f>IF(OR('勤務形態一覧_自動計算用'!Y10="a",'勤務形態一覧_自動計算用'!Y10="b",'勤務形態一覧_自動計算用'!Y10="c",'勤務形態一覧_自動計算用'!Y10="d",'勤務形態一覧_自動計算用'!Y10="e",'勤務形態一覧_自動計算用'!Y10="f",'勤務形態一覧_自動計算用'!Y10="g",'勤務形態一覧_自動計算用'!Y10="h",'勤務形態一覧_自動計算用'!Y10="I",'勤務形態一覧_自動計算用'!Y10="y"),VLOOKUP('勤務形態一覧_自動計算用'!Y10,'事前入力シート'!$C$22:$D$31,2),'勤務形態一覧_自動計算用'!Y10*60)</f>
        <v>0</v>
      </c>
      <c r="Z10" s="28">
        <f>IF(OR('勤務形態一覧_自動計算用'!Z10="a",'勤務形態一覧_自動計算用'!Z10="b",'勤務形態一覧_自動計算用'!Z10="c",'勤務形態一覧_自動計算用'!Z10="d",'勤務形態一覧_自動計算用'!Z10="e",'勤務形態一覧_自動計算用'!Z10="f",'勤務形態一覧_自動計算用'!Z10="g",'勤務形態一覧_自動計算用'!Z10="h",'勤務形態一覧_自動計算用'!Z10="I",'勤務形態一覧_自動計算用'!Z10="y"),VLOOKUP('勤務形態一覧_自動計算用'!Z10,'事前入力シート'!$C$22:$D$31,2),'勤務形態一覧_自動計算用'!Z10*60)</f>
        <v>0</v>
      </c>
      <c r="AA10" s="28">
        <f>IF(OR('勤務形態一覧_自動計算用'!AA10="a",'勤務形態一覧_自動計算用'!AA10="b",'勤務形態一覧_自動計算用'!AA10="c",'勤務形態一覧_自動計算用'!AA10="d",'勤務形態一覧_自動計算用'!AA10="e",'勤務形態一覧_自動計算用'!AA10="f",'勤務形態一覧_自動計算用'!AA10="g",'勤務形態一覧_自動計算用'!AA10="h",'勤務形態一覧_自動計算用'!AA10="I",'勤務形態一覧_自動計算用'!AA10="y"),VLOOKUP('勤務形態一覧_自動計算用'!AA10,'事前入力シート'!$C$22:$D$31,2),'勤務形態一覧_自動計算用'!AA10*60)</f>
        <v>0</v>
      </c>
      <c r="AB10" s="28">
        <f>IF(OR('勤務形態一覧_自動計算用'!AB10="a",'勤務形態一覧_自動計算用'!AB10="b",'勤務形態一覧_自動計算用'!AB10="c",'勤務形態一覧_自動計算用'!AB10="d",'勤務形態一覧_自動計算用'!AB10="e",'勤務形態一覧_自動計算用'!AB10="f",'勤務形態一覧_自動計算用'!AB10="g",'勤務形態一覧_自動計算用'!AB10="h",'勤務形態一覧_自動計算用'!AB10="I",'勤務形態一覧_自動計算用'!AB10="y"),VLOOKUP('勤務形態一覧_自動計算用'!AB10,'事前入力シート'!$C$22:$D$31,2),'勤務形態一覧_自動計算用'!AB10*60)</f>
        <v>0</v>
      </c>
      <c r="AC10" s="28">
        <f>IF(OR('勤務形態一覧_自動計算用'!AC10="a",'勤務形態一覧_自動計算用'!AC10="b",'勤務形態一覧_自動計算用'!AC10="c",'勤務形態一覧_自動計算用'!AC10="d",'勤務形態一覧_自動計算用'!AC10="e",'勤務形態一覧_自動計算用'!AC10="f",'勤務形態一覧_自動計算用'!AC10="g",'勤務形態一覧_自動計算用'!AC10="h",'勤務形態一覧_自動計算用'!AC10="I",'勤務形態一覧_自動計算用'!AC10="y"),VLOOKUP('勤務形態一覧_自動計算用'!AC10,'事前入力シート'!$C$22:$D$31,2),'勤務形態一覧_自動計算用'!AC10*60)</f>
        <v>0</v>
      </c>
      <c r="AD10" s="28">
        <f>IF(OR('勤務形態一覧_自動計算用'!AD10="a",'勤務形態一覧_自動計算用'!AD10="b",'勤務形態一覧_自動計算用'!AD10="c",'勤務形態一覧_自動計算用'!AD10="d",'勤務形態一覧_自動計算用'!AD10="e",'勤務形態一覧_自動計算用'!AD10="f",'勤務形態一覧_自動計算用'!AD10="g",'勤務形態一覧_自動計算用'!AD10="h",'勤務形態一覧_自動計算用'!AD10="I",'勤務形態一覧_自動計算用'!AD10="y"),VLOOKUP('勤務形態一覧_自動計算用'!AD10,'事前入力シート'!$C$22:$D$31,2),'勤務形態一覧_自動計算用'!AD10*60)</f>
        <v>0</v>
      </c>
      <c r="AE10" s="28">
        <f>IF(OR('勤務形態一覧_自動計算用'!AE10="a",'勤務形態一覧_自動計算用'!AE10="b",'勤務形態一覧_自動計算用'!AE10="c",'勤務形態一覧_自動計算用'!AE10="d",'勤務形態一覧_自動計算用'!AE10="e",'勤務形態一覧_自動計算用'!AE10="f",'勤務形態一覧_自動計算用'!AE10="g",'勤務形態一覧_自動計算用'!AE10="h",'勤務形態一覧_自動計算用'!AE10="I",'勤務形態一覧_自動計算用'!AE10="y"),VLOOKUP('勤務形態一覧_自動計算用'!AE10,'事前入力シート'!$C$22:$D$31,2),'勤務形態一覧_自動計算用'!AE10*60)</f>
        <v>0</v>
      </c>
      <c r="AF10" s="29">
        <f>IF(OR('勤務形態一覧_自動計算用'!AF10="a",'勤務形態一覧_自動計算用'!AF10="b",'勤務形態一覧_自動計算用'!AF10="c",'勤務形態一覧_自動計算用'!AF10="d",'勤務形態一覧_自動計算用'!AF10="e",'勤務形態一覧_自動計算用'!AF10="f",'勤務形態一覧_自動計算用'!AF10="g",'勤務形態一覧_自動計算用'!AF10="h",'勤務形態一覧_自動計算用'!AF10="I",'勤務形態一覧_自動計算用'!AF10="y"),VLOOKUP('勤務形態一覧_自動計算用'!AF10,'事前入力シート'!$C$22:$D$31,2),'勤務形態一覧_自動計算用'!AF10*60)</f>
        <v>0</v>
      </c>
      <c r="AG10" s="39">
        <f aca="true" t="shared" si="0" ref="AG10:AG28">SUM(E10:AF10)/60</f>
        <v>0</v>
      </c>
      <c r="AH10" s="40">
        <f aca="true" t="shared" si="1" ref="AH10:AH28">IF(AG10/4&gt;$AF$5,$AF$5,AG10/4)</f>
        <v>0</v>
      </c>
      <c r="AI10" s="40" t="e">
        <f aca="true" t="shared" si="2" ref="AI10:AI28">ROUNDDOWN(AH10/$AF$5,1)</f>
        <v>#DIV/0!</v>
      </c>
    </row>
    <row r="11" spans="1:35" ht="18" customHeight="1">
      <c r="A11" s="23"/>
      <c r="B11" s="24"/>
      <c r="C11" s="140"/>
      <c r="D11" s="140"/>
      <c r="E11" s="28">
        <f>IF(OR('勤務形態一覧_自動計算用'!E11="a",'勤務形態一覧_自動計算用'!E11="b",'勤務形態一覧_自動計算用'!E11="c",'勤務形態一覧_自動計算用'!E11="d",'勤務形態一覧_自動計算用'!E11="e",'勤務形態一覧_自動計算用'!E11="f",'勤務形態一覧_自動計算用'!E11="g",'勤務形態一覧_自動計算用'!E11="h",'勤務形態一覧_自動計算用'!E11="I",'勤務形態一覧_自動計算用'!E11="y"),VLOOKUP('勤務形態一覧_自動計算用'!E11,'事前入力シート'!$C$22:$D$31,2),'勤務形態一覧_自動計算用'!E11*60)</f>
        <v>0</v>
      </c>
      <c r="F11" s="28">
        <f>IF(OR('勤務形態一覧_自動計算用'!F11="a",'勤務形態一覧_自動計算用'!F11="b",'勤務形態一覧_自動計算用'!F11="c",'勤務形態一覧_自動計算用'!F11="d",'勤務形態一覧_自動計算用'!F11="e",'勤務形態一覧_自動計算用'!F11="f",'勤務形態一覧_自動計算用'!F11="g",'勤務形態一覧_自動計算用'!F11="h",'勤務形態一覧_自動計算用'!F11="I",'勤務形態一覧_自動計算用'!F11="y"),VLOOKUP('勤務形態一覧_自動計算用'!F11,'事前入力シート'!$C$22:$D$31,2),'勤務形態一覧_自動計算用'!F11*60)</f>
        <v>0</v>
      </c>
      <c r="G11" s="28">
        <f>IF(OR('勤務形態一覧_自動計算用'!G11="a",'勤務形態一覧_自動計算用'!G11="b",'勤務形態一覧_自動計算用'!G11="c",'勤務形態一覧_自動計算用'!G11="d",'勤務形態一覧_自動計算用'!G11="e",'勤務形態一覧_自動計算用'!G11="f",'勤務形態一覧_自動計算用'!G11="g",'勤務形態一覧_自動計算用'!G11="h",'勤務形態一覧_自動計算用'!G11="I",'勤務形態一覧_自動計算用'!G11="y"),VLOOKUP('勤務形態一覧_自動計算用'!G11,'事前入力シート'!$C$22:$D$31,2),'勤務形態一覧_自動計算用'!G11*60)</f>
        <v>0</v>
      </c>
      <c r="H11" s="28">
        <f>IF(OR('勤務形態一覧_自動計算用'!H11="a",'勤務形態一覧_自動計算用'!H11="b",'勤務形態一覧_自動計算用'!H11="c",'勤務形態一覧_自動計算用'!H11="d",'勤務形態一覧_自動計算用'!H11="e",'勤務形態一覧_自動計算用'!H11="f",'勤務形態一覧_自動計算用'!H11="g",'勤務形態一覧_自動計算用'!H11="h",'勤務形態一覧_自動計算用'!H11="I",'勤務形態一覧_自動計算用'!H11="y"),VLOOKUP('勤務形態一覧_自動計算用'!H11,'事前入力シート'!$C$22:$D$31,2),'勤務形態一覧_自動計算用'!H11*60)</f>
        <v>0</v>
      </c>
      <c r="I11" s="28">
        <f>IF(OR('勤務形態一覧_自動計算用'!I11="a",'勤務形態一覧_自動計算用'!I11="b",'勤務形態一覧_自動計算用'!I11="c",'勤務形態一覧_自動計算用'!I11="d",'勤務形態一覧_自動計算用'!I11="e",'勤務形態一覧_自動計算用'!I11="f",'勤務形態一覧_自動計算用'!I11="g",'勤務形態一覧_自動計算用'!I11="h",'勤務形態一覧_自動計算用'!I11="I",'勤務形態一覧_自動計算用'!I11="y"),VLOOKUP('勤務形態一覧_自動計算用'!I11,'事前入力シート'!$C$22:$D$31,2),'勤務形態一覧_自動計算用'!I11*60)</f>
        <v>0</v>
      </c>
      <c r="J11" s="28">
        <f>IF(OR('勤務形態一覧_自動計算用'!J11="a",'勤務形態一覧_自動計算用'!J11="b",'勤務形態一覧_自動計算用'!J11="c",'勤務形態一覧_自動計算用'!J11="d",'勤務形態一覧_自動計算用'!J11="e",'勤務形態一覧_自動計算用'!J11="f",'勤務形態一覧_自動計算用'!J11="g",'勤務形態一覧_自動計算用'!J11="h",'勤務形態一覧_自動計算用'!J11="I",'勤務形態一覧_自動計算用'!J11="y"),VLOOKUP('勤務形態一覧_自動計算用'!J11,'事前入力シート'!$C$22:$D$31,2),'勤務形態一覧_自動計算用'!J11*60)</f>
        <v>0</v>
      </c>
      <c r="K11" s="28">
        <f>IF(OR('勤務形態一覧_自動計算用'!K11="a",'勤務形態一覧_自動計算用'!K11="b",'勤務形態一覧_自動計算用'!K11="c",'勤務形態一覧_自動計算用'!K11="d",'勤務形態一覧_自動計算用'!K11="e",'勤務形態一覧_自動計算用'!K11="f",'勤務形態一覧_自動計算用'!K11="g",'勤務形態一覧_自動計算用'!K11="h",'勤務形態一覧_自動計算用'!K11="I",'勤務形態一覧_自動計算用'!K11="y"),VLOOKUP('勤務形態一覧_自動計算用'!K11,'事前入力シート'!$C$22:$D$31,2),'勤務形態一覧_自動計算用'!K11*60)</f>
        <v>0</v>
      </c>
      <c r="L11" s="28">
        <f>IF(OR('勤務形態一覧_自動計算用'!L11="a",'勤務形態一覧_自動計算用'!L11="b",'勤務形態一覧_自動計算用'!L11="c",'勤務形態一覧_自動計算用'!L11="d",'勤務形態一覧_自動計算用'!L11="e",'勤務形態一覧_自動計算用'!L11="f",'勤務形態一覧_自動計算用'!L11="g",'勤務形態一覧_自動計算用'!L11="h",'勤務形態一覧_自動計算用'!L11="I",'勤務形態一覧_自動計算用'!L11="y"),VLOOKUP('勤務形態一覧_自動計算用'!L11,'事前入力シート'!$C$22:$D$31,2),'勤務形態一覧_自動計算用'!L11*60)</f>
        <v>0</v>
      </c>
      <c r="M11" s="28">
        <f>IF(OR('勤務形態一覧_自動計算用'!M11="a",'勤務形態一覧_自動計算用'!M11="b",'勤務形態一覧_自動計算用'!M11="c",'勤務形態一覧_自動計算用'!M11="d",'勤務形態一覧_自動計算用'!M11="e",'勤務形態一覧_自動計算用'!M11="f",'勤務形態一覧_自動計算用'!M11="g",'勤務形態一覧_自動計算用'!M11="h",'勤務形態一覧_自動計算用'!M11="I",'勤務形態一覧_自動計算用'!M11="y"),VLOOKUP('勤務形態一覧_自動計算用'!M11,'事前入力シート'!$C$22:$D$31,2),'勤務形態一覧_自動計算用'!M11*60)</f>
        <v>0</v>
      </c>
      <c r="N11" s="28">
        <f>IF(OR('勤務形態一覧_自動計算用'!N11="a",'勤務形態一覧_自動計算用'!N11="b",'勤務形態一覧_自動計算用'!N11="c",'勤務形態一覧_自動計算用'!N11="d",'勤務形態一覧_自動計算用'!N11="e",'勤務形態一覧_自動計算用'!N11="f",'勤務形態一覧_自動計算用'!N11="g",'勤務形態一覧_自動計算用'!N11="h",'勤務形態一覧_自動計算用'!N11="I",'勤務形態一覧_自動計算用'!N11="y"),VLOOKUP('勤務形態一覧_自動計算用'!N11,'事前入力シート'!$C$22:$D$31,2),'勤務形態一覧_自動計算用'!N11*60)</f>
        <v>0</v>
      </c>
      <c r="O11" s="28">
        <f>IF(OR('勤務形態一覧_自動計算用'!O11="a",'勤務形態一覧_自動計算用'!O11="b",'勤務形態一覧_自動計算用'!O11="c",'勤務形態一覧_自動計算用'!O11="d",'勤務形態一覧_自動計算用'!O11="e",'勤務形態一覧_自動計算用'!O11="f",'勤務形態一覧_自動計算用'!O11="g",'勤務形態一覧_自動計算用'!O11="h",'勤務形態一覧_自動計算用'!O11="I",'勤務形態一覧_自動計算用'!O11="y"),VLOOKUP('勤務形態一覧_自動計算用'!O11,'事前入力シート'!$C$22:$D$31,2),'勤務形態一覧_自動計算用'!O11*60)</f>
        <v>0</v>
      </c>
      <c r="P11" s="28">
        <f>IF(OR('勤務形態一覧_自動計算用'!P11="a",'勤務形態一覧_自動計算用'!P11="b",'勤務形態一覧_自動計算用'!P11="c",'勤務形態一覧_自動計算用'!P11="d",'勤務形態一覧_自動計算用'!P11="e",'勤務形態一覧_自動計算用'!P11="f",'勤務形態一覧_自動計算用'!P11="g",'勤務形態一覧_自動計算用'!P11="h",'勤務形態一覧_自動計算用'!P11="I",'勤務形態一覧_自動計算用'!P11="y"),VLOOKUP('勤務形態一覧_自動計算用'!P11,'事前入力シート'!$C$22:$D$31,2),'勤務形態一覧_自動計算用'!P11*60)</f>
        <v>0</v>
      </c>
      <c r="Q11" s="28">
        <f>IF(OR('勤務形態一覧_自動計算用'!Q11="a",'勤務形態一覧_自動計算用'!Q11="b",'勤務形態一覧_自動計算用'!Q11="c",'勤務形態一覧_自動計算用'!Q11="d",'勤務形態一覧_自動計算用'!Q11="e",'勤務形態一覧_自動計算用'!Q11="f",'勤務形態一覧_自動計算用'!Q11="g",'勤務形態一覧_自動計算用'!Q11="h",'勤務形態一覧_自動計算用'!Q11="I",'勤務形態一覧_自動計算用'!Q11="y"),VLOOKUP('勤務形態一覧_自動計算用'!Q11,'事前入力シート'!$C$22:$D$31,2),'勤務形態一覧_自動計算用'!Q11*60)</f>
        <v>0</v>
      </c>
      <c r="R11" s="28">
        <f>IF(OR('勤務形態一覧_自動計算用'!R11="a",'勤務形態一覧_自動計算用'!R11="b",'勤務形態一覧_自動計算用'!R11="c",'勤務形態一覧_自動計算用'!R11="d",'勤務形態一覧_自動計算用'!R11="e",'勤務形態一覧_自動計算用'!R11="f",'勤務形態一覧_自動計算用'!R11="g",'勤務形態一覧_自動計算用'!R11="h",'勤務形態一覧_自動計算用'!R11="I",'勤務形態一覧_自動計算用'!R11="y"),VLOOKUP('勤務形態一覧_自動計算用'!R11,'事前入力シート'!$C$22:$D$31,2),'勤務形態一覧_自動計算用'!R11*60)</f>
        <v>0</v>
      </c>
      <c r="S11" s="28">
        <f>IF(OR('勤務形態一覧_自動計算用'!S11="a",'勤務形態一覧_自動計算用'!S11="b",'勤務形態一覧_自動計算用'!S11="c",'勤務形態一覧_自動計算用'!S11="d",'勤務形態一覧_自動計算用'!S11="e",'勤務形態一覧_自動計算用'!S11="f",'勤務形態一覧_自動計算用'!S11="g",'勤務形態一覧_自動計算用'!S11="h",'勤務形態一覧_自動計算用'!S11="I",'勤務形態一覧_自動計算用'!S11="y"),VLOOKUP('勤務形態一覧_自動計算用'!S11,'事前入力シート'!$C$22:$D$31,2),'勤務形態一覧_自動計算用'!S11*60)</f>
        <v>0</v>
      </c>
      <c r="T11" s="28">
        <f>IF(OR('勤務形態一覧_自動計算用'!T11="a",'勤務形態一覧_自動計算用'!T11="b",'勤務形態一覧_自動計算用'!T11="c",'勤務形態一覧_自動計算用'!T11="d",'勤務形態一覧_自動計算用'!T11="e",'勤務形態一覧_自動計算用'!T11="f",'勤務形態一覧_自動計算用'!T11="g",'勤務形態一覧_自動計算用'!T11="h",'勤務形態一覧_自動計算用'!T11="I",'勤務形態一覧_自動計算用'!T11="y"),VLOOKUP('勤務形態一覧_自動計算用'!T11,'事前入力シート'!$C$22:$D$31,2),'勤務形態一覧_自動計算用'!T11*60)</f>
        <v>0</v>
      </c>
      <c r="U11" s="28">
        <f>IF(OR('勤務形態一覧_自動計算用'!U11="a",'勤務形態一覧_自動計算用'!U11="b",'勤務形態一覧_自動計算用'!U11="c",'勤務形態一覧_自動計算用'!U11="d",'勤務形態一覧_自動計算用'!U11="e",'勤務形態一覧_自動計算用'!U11="f",'勤務形態一覧_自動計算用'!U11="g",'勤務形態一覧_自動計算用'!U11="h",'勤務形態一覧_自動計算用'!U11="I",'勤務形態一覧_自動計算用'!U11="y"),VLOOKUP('勤務形態一覧_自動計算用'!U11,'事前入力シート'!$C$22:$D$31,2),'勤務形態一覧_自動計算用'!U11*60)</f>
        <v>0</v>
      </c>
      <c r="V11" s="28">
        <f>IF(OR('勤務形態一覧_自動計算用'!V11="a",'勤務形態一覧_自動計算用'!V11="b",'勤務形態一覧_自動計算用'!V11="c",'勤務形態一覧_自動計算用'!V11="d",'勤務形態一覧_自動計算用'!V11="e",'勤務形態一覧_自動計算用'!V11="f",'勤務形態一覧_自動計算用'!V11="g",'勤務形態一覧_自動計算用'!V11="h",'勤務形態一覧_自動計算用'!V11="I",'勤務形態一覧_自動計算用'!V11="y"),VLOOKUP('勤務形態一覧_自動計算用'!V11,'事前入力シート'!$C$22:$D$31,2),'勤務形態一覧_自動計算用'!V11*60)</f>
        <v>0</v>
      </c>
      <c r="W11" s="28">
        <f>IF(OR('勤務形態一覧_自動計算用'!W11="a",'勤務形態一覧_自動計算用'!W11="b",'勤務形態一覧_自動計算用'!W11="c",'勤務形態一覧_自動計算用'!W11="d",'勤務形態一覧_自動計算用'!W11="e",'勤務形態一覧_自動計算用'!W11="f",'勤務形態一覧_自動計算用'!W11="g",'勤務形態一覧_自動計算用'!W11="h",'勤務形態一覧_自動計算用'!W11="I",'勤務形態一覧_自動計算用'!W11="y"),VLOOKUP('勤務形態一覧_自動計算用'!W11,'事前入力シート'!$C$22:$D$31,2),'勤務形態一覧_自動計算用'!W11*60)</f>
        <v>0</v>
      </c>
      <c r="X11" s="28">
        <f>IF(OR('勤務形態一覧_自動計算用'!X11="a",'勤務形態一覧_自動計算用'!X11="b",'勤務形態一覧_自動計算用'!X11="c",'勤務形態一覧_自動計算用'!X11="d",'勤務形態一覧_自動計算用'!X11="e",'勤務形態一覧_自動計算用'!X11="f",'勤務形態一覧_自動計算用'!X11="g",'勤務形態一覧_自動計算用'!X11="h",'勤務形態一覧_自動計算用'!X11="I",'勤務形態一覧_自動計算用'!X11="y"),VLOOKUP('勤務形態一覧_自動計算用'!X11,'事前入力シート'!$C$22:$D$31,2),'勤務形態一覧_自動計算用'!X11*60)</f>
        <v>0</v>
      </c>
      <c r="Y11" s="28">
        <f>IF(OR('勤務形態一覧_自動計算用'!Y11="a",'勤務形態一覧_自動計算用'!Y11="b",'勤務形態一覧_自動計算用'!Y11="c",'勤務形態一覧_自動計算用'!Y11="d",'勤務形態一覧_自動計算用'!Y11="e",'勤務形態一覧_自動計算用'!Y11="f",'勤務形態一覧_自動計算用'!Y11="g",'勤務形態一覧_自動計算用'!Y11="h",'勤務形態一覧_自動計算用'!Y11="I",'勤務形態一覧_自動計算用'!Y11="y"),VLOOKUP('勤務形態一覧_自動計算用'!Y11,'事前入力シート'!$C$22:$D$31,2),'勤務形態一覧_自動計算用'!Y11*60)</f>
        <v>0</v>
      </c>
      <c r="Z11" s="28">
        <f>IF(OR('勤務形態一覧_自動計算用'!Z11="a",'勤務形態一覧_自動計算用'!Z11="b",'勤務形態一覧_自動計算用'!Z11="c",'勤務形態一覧_自動計算用'!Z11="d",'勤務形態一覧_自動計算用'!Z11="e",'勤務形態一覧_自動計算用'!Z11="f",'勤務形態一覧_自動計算用'!Z11="g",'勤務形態一覧_自動計算用'!Z11="h",'勤務形態一覧_自動計算用'!Z11="I",'勤務形態一覧_自動計算用'!Z11="y"),VLOOKUP('勤務形態一覧_自動計算用'!Z11,'事前入力シート'!$C$22:$D$31,2),'勤務形態一覧_自動計算用'!Z11*60)</f>
        <v>0</v>
      </c>
      <c r="AA11" s="28">
        <f>IF(OR('勤務形態一覧_自動計算用'!AA11="a",'勤務形態一覧_自動計算用'!AA11="b",'勤務形態一覧_自動計算用'!AA11="c",'勤務形態一覧_自動計算用'!AA11="d",'勤務形態一覧_自動計算用'!AA11="e",'勤務形態一覧_自動計算用'!AA11="f",'勤務形態一覧_自動計算用'!AA11="g",'勤務形態一覧_自動計算用'!AA11="h",'勤務形態一覧_自動計算用'!AA11="I",'勤務形態一覧_自動計算用'!AA11="y"),VLOOKUP('勤務形態一覧_自動計算用'!AA11,'事前入力シート'!$C$22:$D$31,2),'勤務形態一覧_自動計算用'!AA11*60)</f>
        <v>0</v>
      </c>
      <c r="AB11" s="28">
        <f>IF(OR('勤務形態一覧_自動計算用'!AB11="a",'勤務形態一覧_自動計算用'!AB11="b",'勤務形態一覧_自動計算用'!AB11="c",'勤務形態一覧_自動計算用'!AB11="d",'勤務形態一覧_自動計算用'!AB11="e",'勤務形態一覧_自動計算用'!AB11="f",'勤務形態一覧_自動計算用'!AB11="g",'勤務形態一覧_自動計算用'!AB11="h",'勤務形態一覧_自動計算用'!AB11="I",'勤務形態一覧_自動計算用'!AB11="y"),VLOOKUP('勤務形態一覧_自動計算用'!AB11,'事前入力シート'!$C$22:$D$31,2),'勤務形態一覧_自動計算用'!AB11*60)</f>
        <v>0</v>
      </c>
      <c r="AC11" s="28">
        <f>IF(OR('勤務形態一覧_自動計算用'!AC11="a",'勤務形態一覧_自動計算用'!AC11="b",'勤務形態一覧_自動計算用'!AC11="c",'勤務形態一覧_自動計算用'!AC11="d",'勤務形態一覧_自動計算用'!AC11="e",'勤務形態一覧_自動計算用'!AC11="f",'勤務形態一覧_自動計算用'!AC11="g",'勤務形態一覧_自動計算用'!AC11="h",'勤務形態一覧_自動計算用'!AC11="I",'勤務形態一覧_自動計算用'!AC11="y"),VLOOKUP('勤務形態一覧_自動計算用'!AC11,'事前入力シート'!$C$22:$D$31,2),'勤務形態一覧_自動計算用'!AC11*60)</f>
        <v>0</v>
      </c>
      <c r="AD11" s="28">
        <f>IF(OR('勤務形態一覧_自動計算用'!AD11="a",'勤務形態一覧_自動計算用'!AD11="b",'勤務形態一覧_自動計算用'!AD11="c",'勤務形態一覧_自動計算用'!AD11="d",'勤務形態一覧_自動計算用'!AD11="e",'勤務形態一覧_自動計算用'!AD11="f",'勤務形態一覧_自動計算用'!AD11="g",'勤務形態一覧_自動計算用'!AD11="h",'勤務形態一覧_自動計算用'!AD11="I",'勤務形態一覧_自動計算用'!AD11="y"),VLOOKUP('勤務形態一覧_自動計算用'!AD11,'事前入力シート'!$C$22:$D$31,2),'勤務形態一覧_自動計算用'!AD11*60)</f>
        <v>0</v>
      </c>
      <c r="AE11" s="28">
        <f>IF(OR('勤務形態一覧_自動計算用'!AE11="a",'勤務形態一覧_自動計算用'!AE11="b",'勤務形態一覧_自動計算用'!AE11="c",'勤務形態一覧_自動計算用'!AE11="d",'勤務形態一覧_自動計算用'!AE11="e",'勤務形態一覧_自動計算用'!AE11="f",'勤務形態一覧_自動計算用'!AE11="g",'勤務形態一覧_自動計算用'!AE11="h",'勤務形態一覧_自動計算用'!AE11="I",'勤務形態一覧_自動計算用'!AE11="y"),VLOOKUP('勤務形態一覧_自動計算用'!AE11,'事前入力シート'!$C$22:$D$31,2),'勤務形態一覧_自動計算用'!AE11*60)</f>
        <v>0</v>
      </c>
      <c r="AF11" s="29">
        <f>IF(OR('勤務形態一覧_自動計算用'!AF11="a",'勤務形態一覧_自動計算用'!AF11="b",'勤務形態一覧_自動計算用'!AF11="c",'勤務形態一覧_自動計算用'!AF11="d",'勤務形態一覧_自動計算用'!AF11="e",'勤務形態一覧_自動計算用'!AF11="f",'勤務形態一覧_自動計算用'!AF11="g",'勤務形態一覧_自動計算用'!AF11="h",'勤務形態一覧_自動計算用'!AF11="I",'勤務形態一覧_自動計算用'!AF11="y"),VLOOKUP('勤務形態一覧_自動計算用'!AF11,'事前入力シート'!$C$22:$D$31,2),'勤務形態一覧_自動計算用'!AF11*60)</f>
        <v>0</v>
      </c>
      <c r="AG11" s="39">
        <f t="shared" si="0"/>
        <v>0</v>
      </c>
      <c r="AH11" s="40">
        <f t="shared" si="1"/>
        <v>0</v>
      </c>
      <c r="AI11" s="40" t="e">
        <f t="shared" si="2"/>
        <v>#DIV/0!</v>
      </c>
    </row>
    <row r="12" spans="1:35" ht="18" customHeight="1">
      <c r="A12" s="23"/>
      <c r="B12" s="24"/>
      <c r="C12" s="140"/>
      <c r="D12" s="140"/>
      <c r="E12" s="28">
        <f>IF(OR('勤務形態一覧_自動計算用'!E12="a",'勤務形態一覧_自動計算用'!E12="b",'勤務形態一覧_自動計算用'!E12="c",'勤務形態一覧_自動計算用'!E12="d",'勤務形態一覧_自動計算用'!E12="e",'勤務形態一覧_自動計算用'!E12="f",'勤務形態一覧_自動計算用'!E12="g",'勤務形態一覧_自動計算用'!E12="h",'勤務形態一覧_自動計算用'!E12="I",'勤務形態一覧_自動計算用'!E12="y"),VLOOKUP('勤務形態一覧_自動計算用'!E12,'事前入力シート'!$C$22:$D$31,2),'勤務形態一覧_自動計算用'!E12*60)</f>
        <v>0</v>
      </c>
      <c r="F12" s="28">
        <f>IF(OR('勤務形態一覧_自動計算用'!F12="a",'勤務形態一覧_自動計算用'!F12="b",'勤務形態一覧_自動計算用'!F12="c",'勤務形態一覧_自動計算用'!F12="d",'勤務形態一覧_自動計算用'!F12="e",'勤務形態一覧_自動計算用'!F12="f",'勤務形態一覧_自動計算用'!F12="g",'勤務形態一覧_自動計算用'!F12="h",'勤務形態一覧_自動計算用'!F12="I",'勤務形態一覧_自動計算用'!F12="y"),VLOOKUP('勤務形態一覧_自動計算用'!F12,'事前入力シート'!$C$22:$D$31,2),'勤務形態一覧_自動計算用'!F12*60)</f>
        <v>0</v>
      </c>
      <c r="G12" s="28">
        <f>IF(OR('勤務形態一覧_自動計算用'!G12="a",'勤務形態一覧_自動計算用'!G12="b",'勤務形態一覧_自動計算用'!G12="c",'勤務形態一覧_自動計算用'!G12="d",'勤務形態一覧_自動計算用'!G12="e",'勤務形態一覧_自動計算用'!G12="f",'勤務形態一覧_自動計算用'!G12="g",'勤務形態一覧_自動計算用'!G12="h",'勤務形態一覧_自動計算用'!G12="I",'勤務形態一覧_自動計算用'!G12="y"),VLOOKUP('勤務形態一覧_自動計算用'!G12,'事前入力シート'!$C$22:$D$31,2),'勤務形態一覧_自動計算用'!G12*60)</f>
        <v>0</v>
      </c>
      <c r="H12" s="28">
        <f>IF(OR('勤務形態一覧_自動計算用'!H12="a",'勤務形態一覧_自動計算用'!H12="b",'勤務形態一覧_自動計算用'!H12="c",'勤務形態一覧_自動計算用'!H12="d",'勤務形態一覧_自動計算用'!H12="e",'勤務形態一覧_自動計算用'!H12="f",'勤務形態一覧_自動計算用'!H12="g",'勤務形態一覧_自動計算用'!H12="h",'勤務形態一覧_自動計算用'!H12="I",'勤務形態一覧_自動計算用'!H12="y"),VLOOKUP('勤務形態一覧_自動計算用'!H12,'事前入力シート'!$C$22:$D$31,2),'勤務形態一覧_自動計算用'!H12*60)</f>
        <v>0</v>
      </c>
      <c r="I12" s="28">
        <f>IF(OR('勤務形態一覧_自動計算用'!I12="a",'勤務形態一覧_自動計算用'!I12="b",'勤務形態一覧_自動計算用'!I12="c",'勤務形態一覧_自動計算用'!I12="d",'勤務形態一覧_自動計算用'!I12="e",'勤務形態一覧_自動計算用'!I12="f",'勤務形態一覧_自動計算用'!I12="g",'勤務形態一覧_自動計算用'!I12="h",'勤務形態一覧_自動計算用'!I12="I",'勤務形態一覧_自動計算用'!I12="y"),VLOOKUP('勤務形態一覧_自動計算用'!I12,'事前入力シート'!$C$22:$D$31,2),'勤務形態一覧_自動計算用'!I12*60)</f>
        <v>0</v>
      </c>
      <c r="J12" s="28">
        <f>IF(OR('勤務形態一覧_自動計算用'!J12="a",'勤務形態一覧_自動計算用'!J12="b",'勤務形態一覧_自動計算用'!J12="c",'勤務形態一覧_自動計算用'!J12="d",'勤務形態一覧_自動計算用'!J12="e",'勤務形態一覧_自動計算用'!J12="f",'勤務形態一覧_自動計算用'!J12="g",'勤務形態一覧_自動計算用'!J12="h",'勤務形態一覧_自動計算用'!J12="I",'勤務形態一覧_自動計算用'!J12="y"),VLOOKUP('勤務形態一覧_自動計算用'!J12,'事前入力シート'!$C$22:$D$31,2),'勤務形態一覧_自動計算用'!J12*60)</f>
        <v>0</v>
      </c>
      <c r="K12" s="28">
        <f>IF(OR('勤務形態一覧_自動計算用'!K12="a",'勤務形態一覧_自動計算用'!K12="b",'勤務形態一覧_自動計算用'!K12="c",'勤務形態一覧_自動計算用'!K12="d",'勤務形態一覧_自動計算用'!K12="e",'勤務形態一覧_自動計算用'!K12="f",'勤務形態一覧_自動計算用'!K12="g",'勤務形態一覧_自動計算用'!K12="h",'勤務形態一覧_自動計算用'!K12="I",'勤務形態一覧_自動計算用'!K12="y"),VLOOKUP('勤務形態一覧_自動計算用'!K12,'事前入力シート'!$C$22:$D$31,2),'勤務形態一覧_自動計算用'!K12*60)</f>
        <v>0</v>
      </c>
      <c r="L12" s="28">
        <f>IF(OR('勤務形態一覧_自動計算用'!L12="a",'勤務形態一覧_自動計算用'!L12="b",'勤務形態一覧_自動計算用'!L12="c",'勤務形態一覧_自動計算用'!L12="d",'勤務形態一覧_自動計算用'!L12="e",'勤務形態一覧_自動計算用'!L12="f",'勤務形態一覧_自動計算用'!L12="g",'勤務形態一覧_自動計算用'!L12="h",'勤務形態一覧_自動計算用'!L12="I",'勤務形態一覧_自動計算用'!L12="y"),VLOOKUP('勤務形態一覧_自動計算用'!L12,'事前入力シート'!$C$22:$D$31,2),'勤務形態一覧_自動計算用'!L12*60)</f>
        <v>0</v>
      </c>
      <c r="M12" s="28">
        <f>IF(OR('勤務形態一覧_自動計算用'!M12="a",'勤務形態一覧_自動計算用'!M12="b",'勤務形態一覧_自動計算用'!M12="c",'勤務形態一覧_自動計算用'!M12="d",'勤務形態一覧_自動計算用'!M12="e",'勤務形態一覧_自動計算用'!M12="f",'勤務形態一覧_自動計算用'!M12="g",'勤務形態一覧_自動計算用'!M12="h",'勤務形態一覧_自動計算用'!M12="I",'勤務形態一覧_自動計算用'!M12="y"),VLOOKUP('勤務形態一覧_自動計算用'!M12,'事前入力シート'!$C$22:$D$31,2),'勤務形態一覧_自動計算用'!M12*60)</f>
        <v>0</v>
      </c>
      <c r="N12" s="28">
        <f>IF(OR('勤務形態一覧_自動計算用'!N12="a",'勤務形態一覧_自動計算用'!N12="b",'勤務形態一覧_自動計算用'!N12="c",'勤務形態一覧_自動計算用'!N12="d",'勤務形態一覧_自動計算用'!N12="e",'勤務形態一覧_自動計算用'!N12="f",'勤務形態一覧_自動計算用'!N12="g",'勤務形態一覧_自動計算用'!N12="h",'勤務形態一覧_自動計算用'!N12="I",'勤務形態一覧_自動計算用'!N12="y"),VLOOKUP('勤務形態一覧_自動計算用'!N12,'事前入力シート'!$C$22:$D$31,2),'勤務形態一覧_自動計算用'!N12*60)</f>
        <v>0</v>
      </c>
      <c r="O12" s="28">
        <f>IF(OR('勤務形態一覧_自動計算用'!O12="a",'勤務形態一覧_自動計算用'!O12="b",'勤務形態一覧_自動計算用'!O12="c",'勤務形態一覧_自動計算用'!O12="d",'勤務形態一覧_自動計算用'!O12="e",'勤務形態一覧_自動計算用'!O12="f",'勤務形態一覧_自動計算用'!O12="g",'勤務形態一覧_自動計算用'!O12="h",'勤務形態一覧_自動計算用'!O12="I",'勤務形態一覧_自動計算用'!O12="y"),VLOOKUP('勤務形態一覧_自動計算用'!O12,'事前入力シート'!$C$22:$D$31,2),'勤務形態一覧_自動計算用'!O12*60)</f>
        <v>0</v>
      </c>
      <c r="P12" s="28">
        <f>IF(OR('勤務形態一覧_自動計算用'!P12="a",'勤務形態一覧_自動計算用'!P12="b",'勤務形態一覧_自動計算用'!P12="c",'勤務形態一覧_自動計算用'!P12="d",'勤務形態一覧_自動計算用'!P12="e",'勤務形態一覧_自動計算用'!P12="f",'勤務形態一覧_自動計算用'!P12="g",'勤務形態一覧_自動計算用'!P12="h",'勤務形態一覧_自動計算用'!P12="I",'勤務形態一覧_自動計算用'!P12="y"),VLOOKUP('勤務形態一覧_自動計算用'!P12,'事前入力シート'!$C$22:$D$31,2),'勤務形態一覧_自動計算用'!P12*60)</f>
        <v>0</v>
      </c>
      <c r="Q12" s="28">
        <f>IF(OR('勤務形態一覧_自動計算用'!Q12="a",'勤務形態一覧_自動計算用'!Q12="b",'勤務形態一覧_自動計算用'!Q12="c",'勤務形態一覧_自動計算用'!Q12="d",'勤務形態一覧_自動計算用'!Q12="e",'勤務形態一覧_自動計算用'!Q12="f",'勤務形態一覧_自動計算用'!Q12="g",'勤務形態一覧_自動計算用'!Q12="h",'勤務形態一覧_自動計算用'!Q12="I",'勤務形態一覧_自動計算用'!Q12="y"),VLOOKUP('勤務形態一覧_自動計算用'!Q12,'事前入力シート'!$C$22:$D$31,2),'勤務形態一覧_自動計算用'!Q12*60)</f>
        <v>0</v>
      </c>
      <c r="R12" s="28">
        <f>IF(OR('勤務形態一覧_自動計算用'!R12="a",'勤務形態一覧_自動計算用'!R12="b",'勤務形態一覧_自動計算用'!R12="c",'勤務形態一覧_自動計算用'!R12="d",'勤務形態一覧_自動計算用'!R12="e",'勤務形態一覧_自動計算用'!R12="f",'勤務形態一覧_自動計算用'!R12="g",'勤務形態一覧_自動計算用'!R12="h",'勤務形態一覧_自動計算用'!R12="I",'勤務形態一覧_自動計算用'!R12="y"),VLOOKUP('勤務形態一覧_自動計算用'!R12,'事前入力シート'!$C$22:$D$31,2),'勤務形態一覧_自動計算用'!R12*60)</f>
        <v>0</v>
      </c>
      <c r="S12" s="28">
        <f>IF(OR('勤務形態一覧_自動計算用'!S12="a",'勤務形態一覧_自動計算用'!S12="b",'勤務形態一覧_自動計算用'!S12="c",'勤務形態一覧_自動計算用'!S12="d",'勤務形態一覧_自動計算用'!S12="e",'勤務形態一覧_自動計算用'!S12="f",'勤務形態一覧_自動計算用'!S12="g",'勤務形態一覧_自動計算用'!S12="h",'勤務形態一覧_自動計算用'!S12="I",'勤務形態一覧_自動計算用'!S12="y"),VLOOKUP('勤務形態一覧_自動計算用'!S12,'事前入力シート'!$C$22:$D$31,2),'勤務形態一覧_自動計算用'!S12*60)</f>
        <v>0</v>
      </c>
      <c r="T12" s="28">
        <f>IF(OR('勤務形態一覧_自動計算用'!T12="a",'勤務形態一覧_自動計算用'!T12="b",'勤務形態一覧_自動計算用'!T12="c",'勤務形態一覧_自動計算用'!T12="d",'勤務形態一覧_自動計算用'!T12="e",'勤務形態一覧_自動計算用'!T12="f",'勤務形態一覧_自動計算用'!T12="g",'勤務形態一覧_自動計算用'!T12="h",'勤務形態一覧_自動計算用'!T12="I",'勤務形態一覧_自動計算用'!T12="y"),VLOOKUP('勤務形態一覧_自動計算用'!T12,'事前入力シート'!$C$22:$D$31,2),'勤務形態一覧_自動計算用'!T12*60)</f>
        <v>0</v>
      </c>
      <c r="U12" s="28">
        <f>IF(OR('勤務形態一覧_自動計算用'!U12="a",'勤務形態一覧_自動計算用'!U12="b",'勤務形態一覧_自動計算用'!U12="c",'勤務形態一覧_自動計算用'!U12="d",'勤務形態一覧_自動計算用'!U12="e",'勤務形態一覧_自動計算用'!U12="f",'勤務形態一覧_自動計算用'!U12="g",'勤務形態一覧_自動計算用'!U12="h",'勤務形態一覧_自動計算用'!U12="I",'勤務形態一覧_自動計算用'!U12="y"),VLOOKUP('勤務形態一覧_自動計算用'!U12,'事前入力シート'!$C$22:$D$31,2),'勤務形態一覧_自動計算用'!U12*60)</f>
        <v>0</v>
      </c>
      <c r="V12" s="28">
        <f>IF(OR('勤務形態一覧_自動計算用'!V12="a",'勤務形態一覧_自動計算用'!V12="b",'勤務形態一覧_自動計算用'!V12="c",'勤務形態一覧_自動計算用'!V12="d",'勤務形態一覧_自動計算用'!V12="e",'勤務形態一覧_自動計算用'!V12="f",'勤務形態一覧_自動計算用'!V12="g",'勤務形態一覧_自動計算用'!V12="h",'勤務形態一覧_自動計算用'!V12="I",'勤務形態一覧_自動計算用'!V12="y"),VLOOKUP('勤務形態一覧_自動計算用'!V12,'事前入力シート'!$C$22:$D$31,2),'勤務形態一覧_自動計算用'!V12*60)</f>
        <v>0</v>
      </c>
      <c r="W12" s="28">
        <f>IF(OR('勤務形態一覧_自動計算用'!W12="a",'勤務形態一覧_自動計算用'!W12="b",'勤務形態一覧_自動計算用'!W12="c",'勤務形態一覧_自動計算用'!W12="d",'勤務形態一覧_自動計算用'!W12="e",'勤務形態一覧_自動計算用'!W12="f",'勤務形態一覧_自動計算用'!W12="g",'勤務形態一覧_自動計算用'!W12="h",'勤務形態一覧_自動計算用'!W12="I",'勤務形態一覧_自動計算用'!W12="y"),VLOOKUP('勤務形態一覧_自動計算用'!W12,'事前入力シート'!$C$22:$D$31,2),'勤務形態一覧_自動計算用'!W12*60)</f>
        <v>0</v>
      </c>
      <c r="X12" s="28">
        <f>IF(OR('勤務形態一覧_自動計算用'!X12="a",'勤務形態一覧_自動計算用'!X12="b",'勤務形態一覧_自動計算用'!X12="c",'勤務形態一覧_自動計算用'!X12="d",'勤務形態一覧_自動計算用'!X12="e",'勤務形態一覧_自動計算用'!X12="f",'勤務形態一覧_自動計算用'!X12="g",'勤務形態一覧_自動計算用'!X12="h",'勤務形態一覧_自動計算用'!X12="I",'勤務形態一覧_自動計算用'!X12="y"),VLOOKUP('勤務形態一覧_自動計算用'!X12,'事前入力シート'!$C$22:$D$31,2),'勤務形態一覧_自動計算用'!X12*60)</f>
        <v>0</v>
      </c>
      <c r="Y12" s="28">
        <f>IF(OR('勤務形態一覧_自動計算用'!Y12="a",'勤務形態一覧_自動計算用'!Y12="b",'勤務形態一覧_自動計算用'!Y12="c",'勤務形態一覧_自動計算用'!Y12="d",'勤務形態一覧_自動計算用'!Y12="e",'勤務形態一覧_自動計算用'!Y12="f",'勤務形態一覧_自動計算用'!Y12="g",'勤務形態一覧_自動計算用'!Y12="h",'勤務形態一覧_自動計算用'!Y12="I",'勤務形態一覧_自動計算用'!Y12="y"),VLOOKUP('勤務形態一覧_自動計算用'!Y12,'事前入力シート'!$C$22:$D$31,2),'勤務形態一覧_自動計算用'!Y12*60)</f>
        <v>0</v>
      </c>
      <c r="Z12" s="28">
        <f>IF(OR('勤務形態一覧_自動計算用'!Z12="a",'勤務形態一覧_自動計算用'!Z12="b",'勤務形態一覧_自動計算用'!Z12="c",'勤務形態一覧_自動計算用'!Z12="d",'勤務形態一覧_自動計算用'!Z12="e",'勤務形態一覧_自動計算用'!Z12="f",'勤務形態一覧_自動計算用'!Z12="g",'勤務形態一覧_自動計算用'!Z12="h",'勤務形態一覧_自動計算用'!Z12="I",'勤務形態一覧_自動計算用'!Z12="y"),VLOOKUP('勤務形態一覧_自動計算用'!Z12,'事前入力シート'!$C$22:$D$31,2),'勤務形態一覧_自動計算用'!Z12*60)</f>
        <v>0</v>
      </c>
      <c r="AA12" s="28">
        <f>IF(OR('勤務形態一覧_自動計算用'!AA12="a",'勤務形態一覧_自動計算用'!AA12="b",'勤務形態一覧_自動計算用'!AA12="c",'勤務形態一覧_自動計算用'!AA12="d",'勤務形態一覧_自動計算用'!AA12="e",'勤務形態一覧_自動計算用'!AA12="f",'勤務形態一覧_自動計算用'!AA12="g",'勤務形態一覧_自動計算用'!AA12="h",'勤務形態一覧_自動計算用'!AA12="I",'勤務形態一覧_自動計算用'!AA12="y"),VLOOKUP('勤務形態一覧_自動計算用'!AA12,'事前入力シート'!$C$22:$D$31,2),'勤務形態一覧_自動計算用'!AA12*60)</f>
        <v>0</v>
      </c>
      <c r="AB12" s="28">
        <f>IF(OR('勤務形態一覧_自動計算用'!AB12="a",'勤務形態一覧_自動計算用'!AB12="b",'勤務形態一覧_自動計算用'!AB12="c",'勤務形態一覧_自動計算用'!AB12="d",'勤務形態一覧_自動計算用'!AB12="e",'勤務形態一覧_自動計算用'!AB12="f",'勤務形態一覧_自動計算用'!AB12="g",'勤務形態一覧_自動計算用'!AB12="h",'勤務形態一覧_自動計算用'!AB12="I",'勤務形態一覧_自動計算用'!AB12="y"),VLOOKUP('勤務形態一覧_自動計算用'!AB12,'事前入力シート'!$C$22:$D$31,2),'勤務形態一覧_自動計算用'!AB12*60)</f>
        <v>0</v>
      </c>
      <c r="AC12" s="28">
        <f>IF(OR('勤務形態一覧_自動計算用'!AC12="a",'勤務形態一覧_自動計算用'!AC12="b",'勤務形態一覧_自動計算用'!AC12="c",'勤務形態一覧_自動計算用'!AC12="d",'勤務形態一覧_自動計算用'!AC12="e",'勤務形態一覧_自動計算用'!AC12="f",'勤務形態一覧_自動計算用'!AC12="g",'勤務形態一覧_自動計算用'!AC12="h",'勤務形態一覧_自動計算用'!AC12="I",'勤務形態一覧_自動計算用'!AC12="y"),VLOOKUP('勤務形態一覧_自動計算用'!AC12,'事前入力シート'!$C$22:$D$31,2),'勤務形態一覧_自動計算用'!AC12*60)</f>
        <v>0</v>
      </c>
      <c r="AD12" s="28">
        <f>IF(OR('勤務形態一覧_自動計算用'!AD12="a",'勤務形態一覧_自動計算用'!AD12="b",'勤務形態一覧_自動計算用'!AD12="c",'勤務形態一覧_自動計算用'!AD12="d",'勤務形態一覧_自動計算用'!AD12="e",'勤務形態一覧_自動計算用'!AD12="f",'勤務形態一覧_自動計算用'!AD12="g",'勤務形態一覧_自動計算用'!AD12="h",'勤務形態一覧_自動計算用'!AD12="I",'勤務形態一覧_自動計算用'!AD12="y"),VLOOKUP('勤務形態一覧_自動計算用'!AD12,'事前入力シート'!$C$22:$D$31,2),'勤務形態一覧_自動計算用'!AD12*60)</f>
        <v>0</v>
      </c>
      <c r="AE12" s="28">
        <f>IF(OR('勤務形態一覧_自動計算用'!AE12="a",'勤務形態一覧_自動計算用'!AE12="b",'勤務形態一覧_自動計算用'!AE12="c",'勤務形態一覧_自動計算用'!AE12="d",'勤務形態一覧_自動計算用'!AE12="e",'勤務形態一覧_自動計算用'!AE12="f",'勤務形態一覧_自動計算用'!AE12="g",'勤務形態一覧_自動計算用'!AE12="h",'勤務形態一覧_自動計算用'!AE12="I",'勤務形態一覧_自動計算用'!AE12="y"),VLOOKUP('勤務形態一覧_自動計算用'!AE12,'事前入力シート'!$C$22:$D$31,2),'勤務形態一覧_自動計算用'!AE12*60)</f>
        <v>0</v>
      </c>
      <c r="AF12" s="29">
        <f>IF(OR('勤務形態一覧_自動計算用'!AF12="a",'勤務形態一覧_自動計算用'!AF12="b",'勤務形態一覧_自動計算用'!AF12="c",'勤務形態一覧_自動計算用'!AF12="d",'勤務形態一覧_自動計算用'!AF12="e",'勤務形態一覧_自動計算用'!AF12="f",'勤務形態一覧_自動計算用'!AF12="g",'勤務形態一覧_自動計算用'!AF12="h",'勤務形態一覧_自動計算用'!AF12="I",'勤務形態一覧_自動計算用'!AF12="y"),VLOOKUP('勤務形態一覧_自動計算用'!AF12,'事前入力シート'!$C$22:$D$31,2),'勤務形態一覧_自動計算用'!AF12*60)</f>
        <v>0</v>
      </c>
      <c r="AG12" s="39">
        <f t="shared" si="0"/>
        <v>0</v>
      </c>
      <c r="AH12" s="40">
        <f t="shared" si="1"/>
        <v>0</v>
      </c>
      <c r="AI12" s="40" t="e">
        <f t="shared" si="2"/>
        <v>#DIV/0!</v>
      </c>
    </row>
    <row r="13" spans="1:35" ht="18" customHeight="1">
      <c r="A13" s="23"/>
      <c r="B13" s="24"/>
      <c r="C13" s="140"/>
      <c r="D13" s="140"/>
      <c r="E13" s="28">
        <f>IF(OR('勤務形態一覧_自動計算用'!E13="a",'勤務形態一覧_自動計算用'!E13="b",'勤務形態一覧_自動計算用'!E13="c",'勤務形態一覧_自動計算用'!E13="d",'勤務形態一覧_自動計算用'!E13="e",'勤務形態一覧_自動計算用'!E13="f",'勤務形態一覧_自動計算用'!E13="g",'勤務形態一覧_自動計算用'!E13="h",'勤務形態一覧_自動計算用'!E13="I",'勤務形態一覧_自動計算用'!E13="y"),VLOOKUP('勤務形態一覧_自動計算用'!E13,'事前入力シート'!$C$22:$D$31,2),'勤務形態一覧_自動計算用'!E13*60)</f>
        <v>0</v>
      </c>
      <c r="F13" s="28">
        <f>IF(OR('勤務形態一覧_自動計算用'!F13="a",'勤務形態一覧_自動計算用'!F13="b",'勤務形態一覧_自動計算用'!F13="c",'勤務形態一覧_自動計算用'!F13="d",'勤務形態一覧_自動計算用'!F13="e",'勤務形態一覧_自動計算用'!F13="f",'勤務形態一覧_自動計算用'!F13="g",'勤務形態一覧_自動計算用'!F13="h",'勤務形態一覧_自動計算用'!F13="I",'勤務形態一覧_自動計算用'!F13="y"),VLOOKUP('勤務形態一覧_自動計算用'!F13,'事前入力シート'!$C$22:$D$31,2),'勤務形態一覧_自動計算用'!F13*60)</f>
        <v>0</v>
      </c>
      <c r="G13" s="28">
        <f>IF(OR('勤務形態一覧_自動計算用'!G13="a",'勤務形態一覧_自動計算用'!G13="b",'勤務形態一覧_自動計算用'!G13="c",'勤務形態一覧_自動計算用'!G13="d",'勤務形態一覧_自動計算用'!G13="e",'勤務形態一覧_自動計算用'!G13="f",'勤務形態一覧_自動計算用'!G13="g",'勤務形態一覧_自動計算用'!G13="h",'勤務形態一覧_自動計算用'!G13="I",'勤務形態一覧_自動計算用'!G13="y"),VLOOKUP('勤務形態一覧_自動計算用'!G13,'事前入力シート'!$C$22:$D$31,2),'勤務形態一覧_自動計算用'!G13*60)</f>
        <v>0</v>
      </c>
      <c r="H13" s="28">
        <f>IF(OR('勤務形態一覧_自動計算用'!H13="a",'勤務形態一覧_自動計算用'!H13="b",'勤務形態一覧_自動計算用'!H13="c",'勤務形態一覧_自動計算用'!H13="d",'勤務形態一覧_自動計算用'!H13="e",'勤務形態一覧_自動計算用'!H13="f",'勤務形態一覧_自動計算用'!H13="g",'勤務形態一覧_自動計算用'!H13="h",'勤務形態一覧_自動計算用'!H13="I",'勤務形態一覧_自動計算用'!H13="y"),VLOOKUP('勤務形態一覧_自動計算用'!H13,'事前入力シート'!$C$22:$D$31,2),'勤務形態一覧_自動計算用'!H13*60)</f>
        <v>0</v>
      </c>
      <c r="I13" s="28">
        <f>IF(OR('勤務形態一覧_自動計算用'!I13="a",'勤務形態一覧_自動計算用'!I13="b",'勤務形態一覧_自動計算用'!I13="c",'勤務形態一覧_自動計算用'!I13="d",'勤務形態一覧_自動計算用'!I13="e",'勤務形態一覧_自動計算用'!I13="f",'勤務形態一覧_自動計算用'!I13="g",'勤務形態一覧_自動計算用'!I13="h",'勤務形態一覧_自動計算用'!I13="I",'勤務形態一覧_自動計算用'!I13="y"),VLOOKUP('勤務形態一覧_自動計算用'!I13,'事前入力シート'!$C$22:$D$31,2),'勤務形態一覧_自動計算用'!I13*60)</f>
        <v>0</v>
      </c>
      <c r="J13" s="28">
        <f>IF(OR('勤務形態一覧_自動計算用'!J13="a",'勤務形態一覧_自動計算用'!J13="b",'勤務形態一覧_自動計算用'!J13="c",'勤務形態一覧_自動計算用'!J13="d",'勤務形態一覧_自動計算用'!J13="e",'勤務形態一覧_自動計算用'!J13="f",'勤務形態一覧_自動計算用'!J13="g",'勤務形態一覧_自動計算用'!J13="h",'勤務形態一覧_自動計算用'!J13="I",'勤務形態一覧_自動計算用'!J13="y"),VLOOKUP('勤務形態一覧_自動計算用'!J13,'事前入力シート'!$C$22:$D$31,2),'勤務形態一覧_自動計算用'!J13*60)</f>
        <v>0</v>
      </c>
      <c r="K13" s="28">
        <f>IF(OR('勤務形態一覧_自動計算用'!K13="a",'勤務形態一覧_自動計算用'!K13="b",'勤務形態一覧_自動計算用'!K13="c",'勤務形態一覧_自動計算用'!K13="d",'勤務形態一覧_自動計算用'!K13="e",'勤務形態一覧_自動計算用'!K13="f",'勤務形態一覧_自動計算用'!K13="g",'勤務形態一覧_自動計算用'!K13="h",'勤務形態一覧_自動計算用'!K13="I",'勤務形態一覧_自動計算用'!K13="y"),VLOOKUP('勤務形態一覧_自動計算用'!K13,'事前入力シート'!$C$22:$D$31,2),'勤務形態一覧_自動計算用'!K13*60)</f>
        <v>0</v>
      </c>
      <c r="L13" s="28">
        <f>IF(OR('勤務形態一覧_自動計算用'!L13="a",'勤務形態一覧_自動計算用'!L13="b",'勤務形態一覧_自動計算用'!L13="c",'勤務形態一覧_自動計算用'!L13="d",'勤務形態一覧_自動計算用'!L13="e",'勤務形態一覧_自動計算用'!L13="f",'勤務形態一覧_自動計算用'!L13="g",'勤務形態一覧_自動計算用'!L13="h",'勤務形態一覧_自動計算用'!L13="I",'勤務形態一覧_自動計算用'!L13="y"),VLOOKUP('勤務形態一覧_自動計算用'!L13,'事前入力シート'!$C$22:$D$31,2),'勤務形態一覧_自動計算用'!L13*60)</f>
        <v>0</v>
      </c>
      <c r="M13" s="28">
        <f>IF(OR('勤務形態一覧_自動計算用'!M13="a",'勤務形態一覧_自動計算用'!M13="b",'勤務形態一覧_自動計算用'!M13="c",'勤務形態一覧_自動計算用'!M13="d",'勤務形態一覧_自動計算用'!M13="e",'勤務形態一覧_自動計算用'!M13="f",'勤務形態一覧_自動計算用'!M13="g",'勤務形態一覧_自動計算用'!M13="h",'勤務形態一覧_自動計算用'!M13="I",'勤務形態一覧_自動計算用'!M13="y"),VLOOKUP('勤務形態一覧_自動計算用'!M13,'事前入力シート'!$C$22:$D$31,2),'勤務形態一覧_自動計算用'!M13*60)</f>
        <v>0</v>
      </c>
      <c r="N13" s="28">
        <f>IF(OR('勤務形態一覧_自動計算用'!N13="a",'勤務形態一覧_自動計算用'!N13="b",'勤務形態一覧_自動計算用'!N13="c",'勤務形態一覧_自動計算用'!N13="d",'勤務形態一覧_自動計算用'!N13="e",'勤務形態一覧_自動計算用'!N13="f",'勤務形態一覧_自動計算用'!N13="g",'勤務形態一覧_自動計算用'!N13="h",'勤務形態一覧_自動計算用'!N13="I",'勤務形態一覧_自動計算用'!N13="y"),VLOOKUP('勤務形態一覧_自動計算用'!N13,'事前入力シート'!$C$22:$D$31,2),'勤務形態一覧_自動計算用'!N13*60)</f>
        <v>0</v>
      </c>
      <c r="O13" s="28">
        <f>IF(OR('勤務形態一覧_自動計算用'!O13="a",'勤務形態一覧_自動計算用'!O13="b",'勤務形態一覧_自動計算用'!O13="c",'勤務形態一覧_自動計算用'!O13="d",'勤務形態一覧_自動計算用'!O13="e",'勤務形態一覧_自動計算用'!O13="f",'勤務形態一覧_自動計算用'!O13="g",'勤務形態一覧_自動計算用'!O13="h",'勤務形態一覧_自動計算用'!O13="I",'勤務形態一覧_自動計算用'!O13="y"),VLOOKUP('勤務形態一覧_自動計算用'!O13,'事前入力シート'!$C$22:$D$31,2),'勤務形態一覧_自動計算用'!O13*60)</f>
        <v>0</v>
      </c>
      <c r="P13" s="28">
        <f>IF(OR('勤務形態一覧_自動計算用'!P13="a",'勤務形態一覧_自動計算用'!P13="b",'勤務形態一覧_自動計算用'!P13="c",'勤務形態一覧_自動計算用'!P13="d",'勤務形態一覧_自動計算用'!P13="e",'勤務形態一覧_自動計算用'!P13="f",'勤務形態一覧_自動計算用'!P13="g",'勤務形態一覧_自動計算用'!P13="h",'勤務形態一覧_自動計算用'!P13="I",'勤務形態一覧_自動計算用'!P13="y"),VLOOKUP('勤務形態一覧_自動計算用'!P13,'事前入力シート'!$C$22:$D$31,2),'勤務形態一覧_自動計算用'!P13*60)</f>
        <v>0</v>
      </c>
      <c r="Q13" s="28">
        <f>IF(OR('勤務形態一覧_自動計算用'!Q13="a",'勤務形態一覧_自動計算用'!Q13="b",'勤務形態一覧_自動計算用'!Q13="c",'勤務形態一覧_自動計算用'!Q13="d",'勤務形態一覧_自動計算用'!Q13="e",'勤務形態一覧_自動計算用'!Q13="f",'勤務形態一覧_自動計算用'!Q13="g",'勤務形態一覧_自動計算用'!Q13="h",'勤務形態一覧_自動計算用'!Q13="I",'勤務形態一覧_自動計算用'!Q13="y"),VLOOKUP('勤務形態一覧_自動計算用'!Q13,'事前入力シート'!$C$22:$D$31,2),'勤務形態一覧_自動計算用'!Q13*60)</f>
        <v>0</v>
      </c>
      <c r="R13" s="28">
        <f>IF(OR('勤務形態一覧_自動計算用'!R13="a",'勤務形態一覧_自動計算用'!R13="b",'勤務形態一覧_自動計算用'!R13="c",'勤務形態一覧_自動計算用'!R13="d",'勤務形態一覧_自動計算用'!R13="e",'勤務形態一覧_自動計算用'!R13="f",'勤務形態一覧_自動計算用'!R13="g",'勤務形態一覧_自動計算用'!R13="h",'勤務形態一覧_自動計算用'!R13="I",'勤務形態一覧_自動計算用'!R13="y"),VLOOKUP('勤務形態一覧_自動計算用'!R13,'事前入力シート'!$C$22:$D$31,2),'勤務形態一覧_自動計算用'!R13*60)</f>
        <v>0</v>
      </c>
      <c r="S13" s="28">
        <f>IF(OR('勤務形態一覧_自動計算用'!S13="a",'勤務形態一覧_自動計算用'!S13="b",'勤務形態一覧_自動計算用'!S13="c",'勤務形態一覧_自動計算用'!S13="d",'勤務形態一覧_自動計算用'!S13="e",'勤務形態一覧_自動計算用'!S13="f",'勤務形態一覧_自動計算用'!S13="g",'勤務形態一覧_自動計算用'!S13="h",'勤務形態一覧_自動計算用'!S13="I",'勤務形態一覧_自動計算用'!S13="y"),VLOOKUP('勤務形態一覧_自動計算用'!S13,'事前入力シート'!$C$22:$D$31,2),'勤務形態一覧_自動計算用'!S13*60)</f>
        <v>0</v>
      </c>
      <c r="T13" s="28">
        <f>IF(OR('勤務形態一覧_自動計算用'!T13="a",'勤務形態一覧_自動計算用'!T13="b",'勤務形態一覧_自動計算用'!T13="c",'勤務形態一覧_自動計算用'!T13="d",'勤務形態一覧_自動計算用'!T13="e",'勤務形態一覧_自動計算用'!T13="f",'勤務形態一覧_自動計算用'!T13="g",'勤務形態一覧_自動計算用'!T13="h",'勤務形態一覧_自動計算用'!T13="I",'勤務形態一覧_自動計算用'!T13="y"),VLOOKUP('勤務形態一覧_自動計算用'!T13,'事前入力シート'!$C$22:$D$31,2),'勤務形態一覧_自動計算用'!T13*60)</f>
        <v>0</v>
      </c>
      <c r="U13" s="28">
        <f>IF(OR('勤務形態一覧_自動計算用'!U13="a",'勤務形態一覧_自動計算用'!U13="b",'勤務形態一覧_自動計算用'!U13="c",'勤務形態一覧_自動計算用'!U13="d",'勤務形態一覧_自動計算用'!U13="e",'勤務形態一覧_自動計算用'!U13="f",'勤務形態一覧_自動計算用'!U13="g",'勤務形態一覧_自動計算用'!U13="h",'勤務形態一覧_自動計算用'!U13="I",'勤務形態一覧_自動計算用'!U13="y"),VLOOKUP('勤務形態一覧_自動計算用'!U13,'事前入力シート'!$C$22:$D$31,2),'勤務形態一覧_自動計算用'!U13*60)</f>
        <v>0</v>
      </c>
      <c r="V13" s="28">
        <f>IF(OR('勤務形態一覧_自動計算用'!V13="a",'勤務形態一覧_自動計算用'!V13="b",'勤務形態一覧_自動計算用'!V13="c",'勤務形態一覧_自動計算用'!V13="d",'勤務形態一覧_自動計算用'!V13="e",'勤務形態一覧_自動計算用'!V13="f",'勤務形態一覧_自動計算用'!V13="g",'勤務形態一覧_自動計算用'!V13="h",'勤務形態一覧_自動計算用'!V13="I",'勤務形態一覧_自動計算用'!V13="y"),VLOOKUP('勤務形態一覧_自動計算用'!V13,'事前入力シート'!$C$22:$D$31,2),'勤務形態一覧_自動計算用'!V13*60)</f>
        <v>0</v>
      </c>
      <c r="W13" s="28">
        <f>IF(OR('勤務形態一覧_自動計算用'!W13="a",'勤務形態一覧_自動計算用'!W13="b",'勤務形態一覧_自動計算用'!W13="c",'勤務形態一覧_自動計算用'!W13="d",'勤務形態一覧_自動計算用'!W13="e",'勤務形態一覧_自動計算用'!W13="f",'勤務形態一覧_自動計算用'!W13="g",'勤務形態一覧_自動計算用'!W13="h",'勤務形態一覧_自動計算用'!W13="I",'勤務形態一覧_自動計算用'!W13="y"),VLOOKUP('勤務形態一覧_自動計算用'!W13,'事前入力シート'!$C$22:$D$31,2),'勤務形態一覧_自動計算用'!W13*60)</f>
        <v>0</v>
      </c>
      <c r="X13" s="28">
        <f>IF(OR('勤務形態一覧_自動計算用'!X13="a",'勤務形態一覧_自動計算用'!X13="b",'勤務形態一覧_自動計算用'!X13="c",'勤務形態一覧_自動計算用'!X13="d",'勤務形態一覧_自動計算用'!X13="e",'勤務形態一覧_自動計算用'!X13="f",'勤務形態一覧_自動計算用'!X13="g",'勤務形態一覧_自動計算用'!X13="h",'勤務形態一覧_自動計算用'!X13="I",'勤務形態一覧_自動計算用'!X13="y"),VLOOKUP('勤務形態一覧_自動計算用'!X13,'事前入力シート'!$C$22:$D$31,2),'勤務形態一覧_自動計算用'!X13*60)</f>
        <v>0</v>
      </c>
      <c r="Y13" s="28">
        <f>IF(OR('勤務形態一覧_自動計算用'!Y13="a",'勤務形態一覧_自動計算用'!Y13="b",'勤務形態一覧_自動計算用'!Y13="c",'勤務形態一覧_自動計算用'!Y13="d",'勤務形態一覧_自動計算用'!Y13="e",'勤務形態一覧_自動計算用'!Y13="f",'勤務形態一覧_自動計算用'!Y13="g",'勤務形態一覧_自動計算用'!Y13="h",'勤務形態一覧_自動計算用'!Y13="I",'勤務形態一覧_自動計算用'!Y13="y"),VLOOKUP('勤務形態一覧_自動計算用'!Y13,'事前入力シート'!$C$22:$D$31,2),'勤務形態一覧_自動計算用'!Y13*60)</f>
        <v>0</v>
      </c>
      <c r="Z13" s="28">
        <f>IF(OR('勤務形態一覧_自動計算用'!Z13="a",'勤務形態一覧_自動計算用'!Z13="b",'勤務形態一覧_自動計算用'!Z13="c",'勤務形態一覧_自動計算用'!Z13="d",'勤務形態一覧_自動計算用'!Z13="e",'勤務形態一覧_自動計算用'!Z13="f",'勤務形態一覧_自動計算用'!Z13="g",'勤務形態一覧_自動計算用'!Z13="h",'勤務形態一覧_自動計算用'!Z13="I",'勤務形態一覧_自動計算用'!Z13="y"),VLOOKUP('勤務形態一覧_自動計算用'!Z13,'事前入力シート'!$C$22:$D$31,2),'勤務形態一覧_自動計算用'!Z13*60)</f>
        <v>0</v>
      </c>
      <c r="AA13" s="28">
        <f>IF(OR('勤務形態一覧_自動計算用'!AA13="a",'勤務形態一覧_自動計算用'!AA13="b",'勤務形態一覧_自動計算用'!AA13="c",'勤務形態一覧_自動計算用'!AA13="d",'勤務形態一覧_自動計算用'!AA13="e",'勤務形態一覧_自動計算用'!AA13="f",'勤務形態一覧_自動計算用'!AA13="g",'勤務形態一覧_自動計算用'!AA13="h",'勤務形態一覧_自動計算用'!AA13="I",'勤務形態一覧_自動計算用'!AA13="y"),VLOOKUP('勤務形態一覧_自動計算用'!AA13,'事前入力シート'!$C$22:$D$31,2),'勤務形態一覧_自動計算用'!AA13*60)</f>
        <v>0</v>
      </c>
      <c r="AB13" s="28">
        <f>IF(OR('勤務形態一覧_自動計算用'!AB13="a",'勤務形態一覧_自動計算用'!AB13="b",'勤務形態一覧_自動計算用'!AB13="c",'勤務形態一覧_自動計算用'!AB13="d",'勤務形態一覧_自動計算用'!AB13="e",'勤務形態一覧_自動計算用'!AB13="f",'勤務形態一覧_自動計算用'!AB13="g",'勤務形態一覧_自動計算用'!AB13="h",'勤務形態一覧_自動計算用'!AB13="I",'勤務形態一覧_自動計算用'!AB13="y"),VLOOKUP('勤務形態一覧_自動計算用'!AB13,'事前入力シート'!$C$22:$D$31,2),'勤務形態一覧_自動計算用'!AB13*60)</f>
        <v>0</v>
      </c>
      <c r="AC13" s="28">
        <f>IF(OR('勤務形態一覧_自動計算用'!AC13="a",'勤務形態一覧_自動計算用'!AC13="b",'勤務形態一覧_自動計算用'!AC13="c",'勤務形態一覧_自動計算用'!AC13="d",'勤務形態一覧_自動計算用'!AC13="e",'勤務形態一覧_自動計算用'!AC13="f",'勤務形態一覧_自動計算用'!AC13="g",'勤務形態一覧_自動計算用'!AC13="h",'勤務形態一覧_自動計算用'!AC13="I",'勤務形態一覧_自動計算用'!AC13="y"),VLOOKUP('勤務形態一覧_自動計算用'!AC13,'事前入力シート'!$C$22:$D$31,2),'勤務形態一覧_自動計算用'!AC13*60)</f>
        <v>0</v>
      </c>
      <c r="AD13" s="28">
        <f>IF(OR('勤務形態一覧_自動計算用'!AD13="a",'勤務形態一覧_自動計算用'!AD13="b",'勤務形態一覧_自動計算用'!AD13="c",'勤務形態一覧_自動計算用'!AD13="d",'勤務形態一覧_自動計算用'!AD13="e",'勤務形態一覧_自動計算用'!AD13="f",'勤務形態一覧_自動計算用'!AD13="g",'勤務形態一覧_自動計算用'!AD13="h",'勤務形態一覧_自動計算用'!AD13="I",'勤務形態一覧_自動計算用'!AD13="y"),VLOOKUP('勤務形態一覧_自動計算用'!AD13,'事前入力シート'!$C$22:$D$31,2),'勤務形態一覧_自動計算用'!AD13*60)</f>
        <v>0</v>
      </c>
      <c r="AE13" s="28">
        <f>IF(OR('勤務形態一覧_自動計算用'!AE13="a",'勤務形態一覧_自動計算用'!AE13="b",'勤務形態一覧_自動計算用'!AE13="c",'勤務形態一覧_自動計算用'!AE13="d",'勤務形態一覧_自動計算用'!AE13="e",'勤務形態一覧_自動計算用'!AE13="f",'勤務形態一覧_自動計算用'!AE13="g",'勤務形態一覧_自動計算用'!AE13="h",'勤務形態一覧_自動計算用'!AE13="I",'勤務形態一覧_自動計算用'!AE13="y"),VLOOKUP('勤務形態一覧_自動計算用'!AE13,'事前入力シート'!$C$22:$D$31,2),'勤務形態一覧_自動計算用'!AE13*60)</f>
        <v>0</v>
      </c>
      <c r="AF13" s="29">
        <f>IF(OR('勤務形態一覧_自動計算用'!AF13="a",'勤務形態一覧_自動計算用'!AF13="b",'勤務形態一覧_自動計算用'!AF13="c",'勤務形態一覧_自動計算用'!AF13="d",'勤務形態一覧_自動計算用'!AF13="e",'勤務形態一覧_自動計算用'!AF13="f",'勤務形態一覧_自動計算用'!AF13="g",'勤務形態一覧_自動計算用'!AF13="h",'勤務形態一覧_自動計算用'!AF13="I",'勤務形態一覧_自動計算用'!AF13="y"),VLOOKUP('勤務形態一覧_自動計算用'!AF13,'事前入力シート'!$C$22:$D$31,2),'勤務形態一覧_自動計算用'!AF13*60)</f>
        <v>0</v>
      </c>
      <c r="AG13" s="39">
        <f t="shared" si="0"/>
        <v>0</v>
      </c>
      <c r="AH13" s="40">
        <f t="shared" si="1"/>
        <v>0</v>
      </c>
      <c r="AI13" s="40" t="e">
        <f t="shared" si="2"/>
        <v>#DIV/0!</v>
      </c>
    </row>
    <row r="14" spans="1:35" ht="18" customHeight="1">
      <c r="A14" s="23"/>
      <c r="B14" s="24"/>
      <c r="C14" s="140"/>
      <c r="D14" s="140"/>
      <c r="E14" s="28">
        <f>IF(OR('勤務形態一覧_自動計算用'!E14="a",'勤務形態一覧_自動計算用'!E14="b",'勤務形態一覧_自動計算用'!E14="c",'勤務形態一覧_自動計算用'!E14="d",'勤務形態一覧_自動計算用'!E14="e",'勤務形態一覧_自動計算用'!E14="f",'勤務形態一覧_自動計算用'!E14="g",'勤務形態一覧_自動計算用'!E14="h",'勤務形態一覧_自動計算用'!E14="I",'勤務形態一覧_自動計算用'!E14="y"),VLOOKUP('勤務形態一覧_自動計算用'!E14,'事前入力シート'!$C$22:$D$31,2),'勤務形態一覧_自動計算用'!E14*60)</f>
        <v>0</v>
      </c>
      <c r="F14" s="28">
        <f>IF(OR('勤務形態一覧_自動計算用'!F14="a",'勤務形態一覧_自動計算用'!F14="b",'勤務形態一覧_自動計算用'!F14="c",'勤務形態一覧_自動計算用'!F14="d",'勤務形態一覧_自動計算用'!F14="e",'勤務形態一覧_自動計算用'!F14="f",'勤務形態一覧_自動計算用'!F14="g",'勤務形態一覧_自動計算用'!F14="h",'勤務形態一覧_自動計算用'!F14="I",'勤務形態一覧_自動計算用'!F14="y"),VLOOKUP('勤務形態一覧_自動計算用'!F14,'事前入力シート'!$C$22:$D$31,2),'勤務形態一覧_自動計算用'!F14*60)</f>
        <v>0</v>
      </c>
      <c r="G14" s="28">
        <f>IF(OR('勤務形態一覧_自動計算用'!G14="a",'勤務形態一覧_自動計算用'!G14="b",'勤務形態一覧_自動計算用'!G14="c",'勤務形態一覧_自動計算用'!G14="d",'勤務形態一覧_自動計算用'!G14="e",'勤務形態一覧_自動計算用'!G14="f",'勤務形態一覧_自動計算用'!G14="g",'勤務形態一覧_自動計算用'!G14="h",'勤務形態一覧_自動計算用'!G14="I",'勤務形態一覧_自動計算用'!G14="y"),VLOOKUP('勤務形態一覧_自動計算用'!G14,'事前入力シート'!$C$22:$D$31,2),'勤務形態一覧_自動計算用'!G14*60)</f>
        <v>0</v>
      </c>
      <c r="H14" s="28">
        <f>IF(OR('勤務形態一覧_自動計算用'!H14="a",'勤務形態一覧_自動計算用'!H14="b",'勤務形態一覧_自動計算用'!H14="c",'勤務形態一覧_自動計算用'!H14="d",'勤務形態一覧_自動計算用'!H14="e",'勤務形態一覧_自動計算用'!H14="f",'勤務形態一覧_自動計算用'!H14="g",'勤務形態一覧_自動計算用'!H14="h",'勤務形態一覧_自動計算用'!H14="I",'勤務形態一覧_自動計算用'!H14="y"),VLOOKUP('勤務形態一覧_自動計算用'!H14,'事前入力シート'!$C$22:$D$31,2),'勤務形態一覧_自動計算用'!H14*60)</f>
        <v>0</v>
      </c>
      <c r="I14" s="28">
        <f>IF(OR('勤務形態一覧_自動計算用'!I14="a",'勤務形態一覧_自動計算用'!I14="b",'勤務形態一覧_自動計算用'!I14="c",'勤務形態一覧_自動計算用'!I14="d",'勤務形態一覧_自動計算用'!I14="e",'勤務形態一覧_自動計算用'!I14="f",'勤務形態一覧_自動計算用'!I14="g",'勤務形態一覧_自動計算用'!I14="h",'勤務形態一覧_自動計算用'!I14="I",'勤務形態一覧_自動計算用'!I14="y"),VLOOKUP('勤務形態一覧_自動計算用'!I14,'事前入力シート'!$C$22:$D$31,2),'勤務形態一覧_自動計算用'!I14*60)</f>
        <v>0</v>
      </c>
      <c r="J14" s="28">
        <f>IF(OR('勤務形態一覧_自動計算用'!J14="a",'勤務形態一覧_自動計算用'!J14="b",'勤務形態一覧_自動計算用'!J14="c",'勤務形態一覧_自動計算用'!J14="d",'勤務形態一覧_自動計算用'!J14="e",'勤務形態一覧_自動計算用'!J14="f",'勤務形態一覧_自動計算用'!J14="g",'勤務形態一覧_自動計算用'!J14="h",'勤務形態一覧_自動計算用'!J14="I",'勤務形態一覧_自動計算用'!J14="y"),VLOOKUP('勤務形態一覧_自動計算用'!J14,'事前入力シート'!$C$22:$D$31,2),'勤務形態一覧_自動計算用'!J14*60)</f>
        <v>0</v>
      </c>
      <c r="K14" s="28">
        <f>IF(OR('勤務形態一覧_自動計算用'!K14="a",'勤務形態一覧_自動計算用'!K14="b",'勤務形態一覧_自動計算用'!K14="c",'勤務形態一覧_自動計算用'!K14="d",'勤務形態一覧_自動計算用'!K14="e",'勤務形態一覧_自動計算用'!K14="f",'勤務形態一覧_自動計算用'!K14="g",'勤務形態一覧_自動計算用'!K14="h",'勤務形態一覧_自動計算用'!K14="I",'勤務形態一覧_自動計算用'!K14="y"),VLOOKUP('勤務形態一覧_自動計算用'!K14,'事前入力シート'!$C$22:$D$31,2),'勤務形態一覧_自動計算用'!K14*60)</f>
        <v>0</v>
      </c>
      <c r="L14" s="28">
        <f>IF(OR('勤務形態一覧_自動計算用'!L14="a",'勤務形態一覧_自動計算用'!L14="b",'勤務形態一覧_自動計算用'!L14="c",'勤務形態一覧_自動計算用'!L14="d",'勤務形態一覧_自動計算用'!L14="e",'勤務形態一覧_自動計算用'!L14="f",'勤務形態一覧_自動計算用'!L14="g",'勤務形態一覧_自動計算用'!L14="h",'勤務形態一覧_自動計算用'!L14="I",'勤務形態一覧_自動計算用'!L14="y"),VLOOKUP('勤務形態一覧_自動計算用'!L14,'事前入力シート'!$C$22:$D$31,2),'勤務形態一覧_自動計算用'!L14*60)</f>
        <v>0</v>
      </c>
      <c r="M14" s="28">
        <f>IF(OR('勤務形態一覧_自動計算用'!M14="a",'勤務形態一覧_自動計算用'!M14="b",'勤務形態一覧_自動計算用'!M14="c",'勤務形態一覧_自動計算用'!M14="d",'勤務形態一覧_自動計算用'!M14="e",'勤務形態一覧_自動計算用'!M14="f",'勤務形態一覧_自動計算用'!M14="g",'勤務形態一覧_自動計算用'!M14="h",'勤務形態一覧_自動計算用'!M14="I",'勤務形態一覧_自動計算用'!M14="y"),VLOOKUP('勤務形態一覧_自動計算用'!M14,'事前入力シート'!$C$22:$D$31,2),'勤務形態一覧_自動計算用'!M14*60)</f>
        <v>0</v>
      </c>
      <c r="N14" s="28">
        <f>IF(OR('勤務形態一覧_自動計算用'!N14="a",'勤務形態一覧_自動計算用'!N14="b",'勤務形態一覧_自動計算用'!N14="c",'勤務形態一覧_自動計算用'!N14="d",'勤務形態一覧_自動計算用'!N14="e",'勤務形態一覧_自動計算用'!N14="f",'勤務形態一覧_自動計算用'!N14="g",'勤務形態一覧_自動計算用'!N14="h",'勤務形態一覧_自動計算用'!N14="I",'勤務形態一覧_自動計算用'!N14="y"),VLOOKUP('勤務形態一覧_自動計算用'!N14,'事前入力シート'!$C$22:$D$31,2),'勤務形態一覧_自動計算用'!N14*60)</f>
        <v>0</v>
      </c>
      <c r="O14" s="28">
        <f>IF(OR('勤務形態一覧_自動計算用'!O14="a",'勤務形態一覧_自動計算用'!O14="b",'勤務形態一覧_自動計算用'!O14="c",'勤務形態一覧_自動計算用'!O14="d",'勤務形態一覧_自動計算用'!O14="e",'勤務形態一覧_自動計算用'!O14="f",'勤務形態一覧_自動計算用'!O14="g",'勤務形態一覧_自動計算用'!O14="h",'勤務形態一覧_自動計算用'!O14="I",'勤務形態一覧_自動計算用'!O14="y"),VLOOKUP('勤務形態一覧_自動計算用'!O14,'事前入力シート'!$C$22:$D$31,2),'勤務形態一覧_自動計算用'!O14*60)</f>
        <v>0</v>
      </c>
      <c r="P14" s="28">
        <f>IF(OR('勤務形態一覧_自動計算用'!P14="a",'勤務形態一覧_自動計算用'!P14="b",'勤務形態一覧_自動計算用'!P14="c",'勤務形態一覧_自動計算用'!P14="d",'勤務形態一覧_自動計算用'!P14="e",'勤務形態一覧_自動計算用'!P14="f",'勤務形態一覧_自動計算用'!P14="g",'勤務形態一覧_自動計算用'!P14="h",'勤務形態一覧_自動計算用'!P14="I",'勤務形態一覧_自動計算用'!P14="y"),VLOOKUP('勤務形態一覧_自動計算用'!P14,'事前入力シート'!$C$22:$D$31,2),'勤務形態一覧_自動計算用'!P14*60)</f>
        <v>0</v>
      </c>
      <c r="Q14" s="28">
        <f>IF(OR('勤務形態一覧_自動計算用'!Q14="a",'勤務形態一覧_自動計算用'!Q14="b",'勤務形態一覧_自動計算用'!Q14="c",'勤務形態一覧_自動計算用'!Q14="d",'勤務形態一覧_自動計算用'!Q14="e",'勤務形態一覧_自動計算用'!Q14="f",'勤務形態一覧_自動計算用'!Q14="g",'勤務形態一覧_自動計算用'!Q14="h",'勤務形態一覧_自動計算用'!Q14="I",'勤務形態一覧_自動計算用'!Q14="y"),VLOOKUP('勤務形態一覧_自動計算用'!Q14,'事前入力シート'!$C$22:$D$31,2),'勤務形態一覧_自動計算用'!Q14*60)</f>
        <v>0</v>
      </c>
      <c r="R14" s="28">
        <f>IF(OR('勤務形態一覧_自動計算用'!R14="a",'勤務形態一覧_自動計算用'!R14="b",'勤務形態一覧_自動計算用'!R14="c",'勤務形態一覧_自動計算用'!R14="d",'勤務形態一覧_自動計算用'!R14="e",'勤務形態一覧_自動計算用'!R14="f",'勤務形態一覧_自動計算用'!R14="g",'勤務形態一覧_自動計算用'!R14="h",'勤務形態一覧_自動計算用'!R14="I",'勤務形態一覧_自動計算用'!R14="y"),VLOOKUP('勤務形態一覧_自動計算用'!R14,'事前入力シート'!$C$22:$D$31,2),'勤務形態一覧_自動計算用'!R14*60)</f>
        <v>0</v>
      </c>
      <c r="S14" s="28">
        <f>IF(OR('勤務形態一覧_自動計算用'!S14="a",'勤務形態一覧_自動計算用'!S14="b",'勤務形態一覧_自動計算用'!S14="c",'勤務形態一覧_自動計算用'!S14="d",'勤務形態一覧_自動計算用'!S14="e",'勤務形態一覧_自動計算用'!S14="f",'勤務形態一覧_自動計算用'!S14="g",'勤務形態一覧_自動計算用'!S14="h",'勤務形態一覧_自動計算用'!S14="I",'勤務形態一覧_自動計算用'!S14="y"),VLOOKUP('勤務形態一覧_自動計算用'!S14,'事前入力シート'!$C$22:$D$31,2),'勤務形態一覧_自動計算用'!S14*60)</f>
        <v>0</v>
      </c>
      <c r="T14" s="28">
        <f>IF(OR('勤務形態一覧_自動計算用'!T14="a",'勤務形態一覧_自動計算用'!T14="b",'勤務形態一覧_自動計算用'!T14="c",'勤務形態一覧_自動計算用'!T14="d",'勤務形態一覧_自動計算用'!T14="e",'勤務形態一覧_自動計算用'!T14="f",'勤務形態一覧_自動計算用'!T14="g",'勤務形態一覧_自動計算用'!T14="h",'勤務形態一覧_自動計算用'!T14="I",'勤務形態一覧_自動計算用'!T14="y"),VLOOKUP('勤務形態一覧_自動計算用'!T14,'事前入力シート'!$C$22:$D$31,2),'勤務形態一覧_自動計算用'!T14*60)</f>
        <v>0</v>
      </c>
      <c r="U14" s="28">
        <f>IF(OR('勤務形態一覧_自動計算用'!U14="a",'勤務形態一覧_自動計算用'!U14="b",'勤務形態一覧_自動計算用'!U14="c",'勤務形態一覧_自動計算用'!U14="d",'勤務形態一覧_自動計算用'!U14="e",'勤務形態一覧_自動計算用'!U14="f",'勤務形態一覧_自動計算用'!U14="g",'勤務形態一覧_自動計算用'!U14="h",'勤務形態一覧_自動計算用'!U14="I",'勤務形態一覧_自動計算用'!U14="y"),VLOOKUP('勤務形態一覧_自動計算用'!U14,'事前入力シート'!$C$22:$D$31,2),'勤務形態一覧_自動計算用'!U14*60)</f>
        <v>0</v>
      </c>
      <c r="V14" s="28">
        <f>IF(OR('勤務形態一覧_自動計算用'!V14="a",'勤務形態一覧_自動計算用'!V14="b",'勤務形態一覧_自動計算用'!V14="c",'勤務形態一覧_自動計算用'!V14="d",'勤務形態一覧_自動計算用'!V14="e",'勤務形態一覧_自動計算用'!V14="f",'勤務形態一覧_自動計算用'!V14="g",'勤務形態一覧_自動計算用'!V14="h",'勤務形態一覧_自動計算用'!V14="I",'勤務形態一覧_自動計算用'!V14="y"),VLOOKUP('勤務形態一覧_自動計算用'!V14,'事前入力シート'!$C$22:$D$31,2),'勤務形態一覧_自動計算用'!V14*60)</f>
        <v>0</v>
      </c>
      <c r="W14" s="28">
        <f>IF(OR('勤務形態一覧_自動計算用'!W14="a",'勤務形態一覧_自動計算用'!W14="b",'勤務形態一覧_自動計算用'!W14="c",'勤務形態一覧_自動計算用'!W14="d",'勤務形態一覧_自動計算用'!W14="e",'勤務形態一覧_自動計算用'!W14="f",'勤務形態一覧_自動計算用'!W14="g",'勤務形態一覧_自動計算用'!W14="h",'勤務形態一覧_自動計算用'!W14="I",'勤務形態一覧_自動計算用'!W14="y"),VLOOKUP('勤務形態一覧_自動計算用'!W14,'事前入力シート'!$C$22:$D$31,2),'勤務形態一覧_自動計算用'!W14*60)</f>
        <v>0</v>
      </c>
      <c r="X14" s="28">
        <f>IF(OR('勤務形態一覧_自動計算用'!X14="a",'勤務形態一覧_自動計算用'!X14="b",'勤務形態一覧_自動計算用'!X14="c",'勤務形態一覧_自動計算用'!X14="d",'勤務形態一覧_自動計算用'!X14="e",'勤務形態一覧_自動計算用'!X14="f",'勤務形態一覧_自動計算用'!X14="g",'勤務形態一覧_自動計算用'!X14="h",'勤務形態一覧_自動計算用'!X14="I",'勤務形態一覧_自動計算用'!X14="y"),VLOOKUP('勤務形態一覧_自動計算用'!X14,'事前入力シート'!$C$22:$D$31,2),'勤務形態一覧_自動計算用'!X14*60)</f>
        <v>0</v>
      </c>
      <c r="Y14" s="28">
        <f>IF(OR('勤務形態一覧_自動計算用'!Y14="a",'勤務形態一覧_自動計算用'!Y14="b",'勤務形態一覧_自動計算用'!Y14="c",'勤務形態一覧_自動計算用'!Y14="d",'勤務形態一覧_自動計算用'!Y14="e",'勤務形態一覧_自動計算用'!Y14="f",'勤務形態一覧_自動計算用'!Y14="g",'勤務形態一覧_自動計算用'!Y14="h",'勤務形態一覧_自動計算用'!Y14="I",'勤務形態一覧_自動計算用'!Y14="y"),VLOOKUP('勤務形態一覧_自動計算用'!Y14,'事前入力シート'!$C$22:$D$31,2),'勤務形態一覧_自動計算用'!Y14*60)</f>
        <v>0</v>
      </c>
      <c r="Z14" s="28">
        <f>IF(OR('勤務形態一覧_自動計算用'!Z14="a",'勤務形態一覧_自動計算用'!Z14="b",'勤務形態一覧_自動計算用'!Z14="c",'勤務形態一覧_自動計算用'!Z14="d",'勤務形態一覧_自動計算用'!Z14="e",'勤務形態一覧_自動計算用'!Z14="f",'勤務形態一覧_自動計算用'!Z14="g",'勤務形態一覧_自動計算用'!Z14="h",'勤務形態一覧_自動計算用'!Z14="I",'勤務形態一覧_自動計算用'!Z14="y"),VLOOKUP('勤務形態一覧_自動計算用'!Z14,'事前入力シート'!$C$22:$D$31,2),'勤務形態一覧_自動計算用'!Z14*60)</f>
        <v>0</v>
      </c>
      <c r="AA14" s="28">
        <f>IF(OR('勤務形態一覧_自動計算用'!AA14="a",'勤務形態一覧_自動計算用'!AA14="b",'勤務形態一覧_自動計算用'!AA14="c",'勤務形態一覧_自動計算用'!AA14="d",'勤務形態一覧_自動計算用'!AA14="e",'勤務形態一覧_自動計算用'!AA14="f",'勤務形態一覧_自動計算用'!AA14="g",'勤務形態一覧_自動計算用'!AA14="h",'勤務形態一覧_自動計算用'!AA14="I",'勤務形態一覧_自動計算用'!AA14="y"),VLOOKUP('勤務形態一覧_自動計算用'!AA14,'事前入力シート'!$C$22:$D$31,2),'勤務形態一覧_自動計算用'!AA14*60)</f>
        <v>0</v>
      </c>
      <c r="AB14" s="28">
        <f>IF(OR('勤務形態一覧_自動計算用'!AB14="a",'勤務形態一覧_自動計算用'!AB14="b",'勤務形態一覧_自動計算用'!AB14="c",'勤務形態一覧_自動計算用'!AB14="d",'勤務形態一覧_自動計算用'!AB14="e",'勤務形態一覧_自動計算用'!AB14="f",'勤務形態一覧_自動計算用'!AB14="g",'勤務形態一覧_自動計算用'!AB14="h",'勤務形態一覧_自動計算用'!AB14="I",'勤務形態一覧_自動計算用'!AB14="y"),VLOOKUP('勤務形態一覧_自動計算用'!AB14,'事前入力シート'!$C$22:$D$31,2),'勤務形態一覧_自動計算用'!AB14*60)</f>
        <v>0</v>
      </c>
      <c r="AC14" s="28">
        <f>IF(OR('勤務形態一覧_自動計算用'!AC14="a",'勤務形態一覧_自動計算用'!AC14="b",'勤務形態一覧_自動計算用'!AC14="c",'勤務形態一覧_自動計算用'!AC14="d",'勤務形態一覧_自動計算用'!AC14="e",'勤務形態一覧_自動計算用'!AC14="f",'勤務形態一覧_自動計算用'!AC14="g",'勤務形態一覧_自動計算用'!AC14="h",'勤務形態一覧_自動計算用'!AC14="I",'勤務形態一覧_自動計算用'!AC14="y"),VLOOKUP('勤務形態一覧_自動計算用'!AC14,'事前入力シート'!$C$22:$D$31,2),'勤務形態一覧_自動計算用'!AC14*60)</f>
        <v>0</v>
      </c>
      <c r="AD14" s="28">
        <f>IF(OR('勤務形態一覧_自動計算用'!AD14="a",'勤務形態一覧_自動計算用'!AD14="b",'勤務形態一覧_自動計算用'!AD14="c",'勤務形態一覧_自動計算用'!AD14="d",'勤務形態一覧_自動計算用'!AD14="e",'勤務形態一覧_自動計算用'!AD14="f",'勤務形態一覧_自動計算用'!AD14="g",'勤務形態一覧_自動計算用'!AD14="h",'勤務形態一覧_自動計算用'!AD14="I",'勤務形態一覧_自動計算用'!AD14="y"),VLOOKUP('勤務形態一覧_自動計算用'!AD14,'事前入力シート'!$C$22:$D$31,2),'勤務形態一覧_自動計算用'!AD14*60)</f>
        <v>0</v>
      </c>
      <c r="AE14" s="28">
        <f>IF(OR('勤務形態一覧_自動計算用'!AE14="a",'勤務形態一覧_自動計算用'!AE14="b",'勤務形態一覧_自動計算用'!AE14="c",'勤務形態一覧_自動計算用'!AE14="d",'勤務形態一覧_自動計算用'!AE14="e",'勤務形態一覧_自動計算用'!AE14="f",'勤務形態一覧_自動計算用'!AE14="g",'勤務形態一覧_自動計算用'!AE14="h",'勤務形態一覧_自動計算用'!AE14="I",'勤務形態一覧_自動計算用'!AE14="y"),VLOOKUP('勤務形態一覧_自動計算用'!AE14,'事前入力シート'!$C$22:$D$31,2),'勤務形態一覧_自動計算用'!AE14*60)</f>
        <v>0</v>
      </c>
      <c r="AF14" s="29">
        <f>IF(OR('勤務形態一覧_自動計算用'!AF14="a",'勤務形態一覧_自動計算用'!AF14="b",'勤務形態一覧_自動計算用'!AF14="c",'勤務形態一覧_自動計算用'!AF14="d",'勤務形態一覧_自動計算用'!AF14="e",'勤務形態一覧_自動計算用'!AF14="f",'勤務形態一覧_自動計算用'!AF14="g",'勤務形態一覧_自動計算用'!AF14="h",'勤務形態一覧_自動計算用'!AF14="I",'勤務形態一覧_自動計算用'!AF14="y"),VLOOKUP('勤務形態一覧_自動計算用'!AF14,'事前入力シート'!$C$22:$D$31,2),'勤務形態一覧_自動計算用'!AF14*60)</f>
        <v>0</v>
      </c>
      <c r="AG14" s="39">
        <f t="shared" si="0"/>
        <v>0</v>
      </c>
      <c r="AH14" s="40">
        <f t="shared" si="1"/>
        <v>0</v>
      </c>
      <c r="AI14" s="40" t="e">
        <f t="shared" si="2"/>
        <v>#DIV/0!</v>
      </c>
    </row>
    <row r="15" spans="1:35" ht="18" customHeight="1">
      <c r="A15" s="23"/>
      <c r="B15" s="24"/>
      <c r="C15" s="140"/>
      <c r="D15" s="140"/>
      <c r="E15" s="28">
        <f>IF(OR('勤務形態一覧_自動計算用'!E15="a",'勤務形態一覧_自動計算用'!E15="b",'勤務形態一覧_自動計算用'!E15="c",'勤務形態一覧_自動計算用'!E15="d",'勤務形態一覧_自動計算用'!E15="e",'勤務形態一覧_自動計算用'!E15="f",'勤務形態一覧_自動計算用'!E15="g",'勤務形態一覧_自動計算用'!E15="h",'勤務形態一覧_自動計算用'!E15="I",'勤務形態一覧_自動計算用'!E15="y"),VLOOKUP('勤務形態一覧_自動計算用'!E15,'事前入力シート'!$C$22:$D$31,2),'勤務形態一覧_自動計算用'!E15*60)</f>
        <v>0</v>
      </c>
      <c r="F15" s="28">
        <f>IF(OR('勤務形態一覧_自動計算用'!F15="a",'勤務形態一覧_自動計算用'!F15="b",'勤務形態一覧_自動計算用'!F15="c",'勤務形態一覧_自動計算用'!F15="d",'勤務形態一覧_自動計算用'!F15="e",'勤務形態一覧_自動計算用'!F15="f",'勤務形態一覧_自動計算用'!F15="g",'勤務形態一覧_自動計算用'!F15="h",'勤務形態一覧_自動計算用'!F15="I",'勤務形態一覧_自動計算用'!F15="y"),VLOOKUP('勤務形態一覧_自動計算用'!F15,'事前入力シート'!$C$22:$D$31,2),'勤務形態一覧_自動計算用'!F15*60)</f>
        <v>0</v>
      </c>
      <c r="G15" s="28">
        <f>IF(OR('勤務形態一覧_自動計算用'!G15="a",'勤務形態一覧_自動計算用'!G15="b",'勤務形態一覧_自動計算用'!G15="c",'勤務形態一覧_自動計算用'!G15="d",'勤務形態一覧_自動計算用'!G15="e",'勤務形態一覧_自動計算用'!G15="f",'勤務形態一覧_自動計算用'!G15="g",'勤務形態一覧_自動計算用'!G15="h",'勤務形態一覧_自動計算用'!G15="I",'勤務形態一覧_自動計算用'!G15="y"),VLOOKUP('勤務形態一覧_自動計算用'!G15,'事前入力シート'!$C$22:$D$31,2),'勤務形態一覧_自動計算用'!G15*60)</f>
        <v>0</v>
      </c>
      <c r="H15" s="28">
        <f>IF(OR('勤務形態一覧_自動計算用'!H15="a",'勤務形態一覧_自動計算用'!H15="b",'勤務形態一覧_自動計算用'!H15="c",'勤務形態一覧_自動計算用'!H15="d",'勤務形態一覧_自動計算用'!H15="e",'勤務形態一覧_自動計算用'!H15="f",'勤務形態一覧_自動計算用'!H15="g",'勤務形態一覧_自動計算用'!H15="h",'勤務形態一覧_自動計算用'!H15="I",'勤務形態一覧_自動計算用'!H15="y"),VLOOKUP('勤務形態一覧_自動計算用'!H15,'事前入力シート'!$C$22:$D$31,2),'勤務形態一覧_自動計算用'!H15*60)</f>
        <v>0</v>
      </c>
      <c r="I15" s="28">
        <f>IF(OR('勤務形態一覧_自動計算用'!I15="a",'勤務形態一覧_自動計算用'!I15="b",'勤務形態一覧_自動計算用'!I15="c",'勤務形態一覧_自動計算用'!I15="d",'勤務形態一覧_自動計算用'!I15="e",'勤務形態一覧_自動計算用'!I15="f",'勤務形態一覧_自動計算用'!I15="g",'勤務形態一覧_自動計算用'!I15="h",'勤務形態一覧_自動計算用'!I15="I",'勤務形態一覧_自動計算用'!I15="y"),VLOOKUP('勤務形態一覧_自動計算用'!I15,'事前入力シート'!$C$22:$D$31,2),'勤務形態一覧_自動計算用'!I15*60)</f>
        <v>0</v>
      </c>
      <c r="J15" s="28">
        <f>IF(OR('勤務形態一覧_自動計算用'!J15="a",'勤務形態一覧_自動計算用'!J15="b",'勤務形態一覧_自動計算用'!J15="c",'勤務形態一覧_自動計算用'!J15="d",'勤務形態一覧_自動計算用'!J15="e",'勤務形態一覧_自動計算用'!J15="f",'勤務形態一覧_自動計算用'!J15="g",'勤務形態一覧_自動計算用'!J15="h",'勤務形態一覧_自動計算用'!J15="I",'勤務形態一覧_自動計算用'!J15="y"),VLOOKUP('勤務形態一覧_自動計算用'!J15,'事前入力シート'!$C$22:$D$31,2),'勤務形態一覧_自動計算用'!J15*60)</f>
        <v>0</v>
      </c>
      <c r="K15" s="28">
        <f>IF(OR('勤務形態一覧_自動計算用'!K15="a",'勤務形態一覧_自動計算用'!K15="b",'勤務形態一覧_自動計算用'!K15="c",'勤務形態一覧_自動計算用'!K15="d",'勤務形態一覧_自動計算用'!K15="e",'勤務形態一覧_自動計算用'!K15="f",'勤務形態一覧_自動計算用'!K15="g",'勤務形態一覧_自動計算用'!K15="h",'勤務形態一覧_自動計算用'!K15="I",'勤務形態一覧_自動計算用'!K15="y"),VLOOKUP('勤務形態一覧_自動計算用'!K15,'事前入力シート'!$C$22:$D$31,2),'勤務形態一覧_自動計算用'!K15*60)</f>
        <v>0</v>
      </c>
      <c r="L15" s="28">
        <f>IF(OR('勤務形態一覧_自動計算用'!L15="a",'勤務形態一覧_自動計算用'!L15="b",'勤務形態一覧_自動計算用'!L15="c",'勤務形態一覧_自動計算用'!L15="d",'勤務形態一覧_自動計算用'!L15="e",'勤務形態一覧_自動計算用'!L15="f",'勤務形態一覧_自動計算用'!L15="g",'勤務形態一覧_自動計算用'!L15="h",'勤務形態一覧_自動計算用'!L15="I",'勤務形態一覧_自動計算用'!L15="y"),VLOOKUP('勤務形態一覧_自動計算用'!L15,'事前入力シート'!$C$22:$D$31,2),'勤務形態一覧_自動計算用'!L15*60)</f>
        <v>0</v>
      </c>
      <c r="M15" s="28">
        <f>IF(OR('勤務形態一覧_自動計算用'!M15="a",'勤務形態一覧_自動計算用'!M15="b",'勤務形態一覧_自動計算用'!M15="c",'勤務形態一覧_自動計算用'!M15="d",'勤務形態一覧_自動計算用'!M15="e",'勤務形態一覧_自動計算用'!M15="f",'勤務形態一覧_自動計算用'!M15="g",'勤務形態一覧_自動計算用'!M15="h",'勤務形態一覧_自動計算用'!M15="I",'勤務形態一覧_自動計算用'!M15="y"),VLOOKUP('勤務形態一覧_自動計算用'!M15,'事前入力シート'!$C$22:$D$31,2),'勤務形態一覧_自動計算用'!M15*60)</f>
        <v>0</v>
      </c>
      <c r="N15" s="28">
        <f>IF(OR('勤務形態一覧_自動計算用'!N15="a",'勤務形態一覧_自動計算用'!N15="b",'勤務形態一覧_自動計算用'!N15="c",'勤務形態一覧_自動計算用'!N15="d",'勤務形態一覧_自動計算用'!N15="e",'勤務形態一覧_自動計算用'!N15="f",'勤務形態一覧_自動計算用'!N15="g",'勤務形態一覧_自動計算用'!N15="h",'勤務形態一覧_自動計算用'!N15="I",'勤務形態一覧_自動計算用'!N15="y"),VLOOKUP('勤務形態一覧_自動計算用'!N15,'事前入力シート'!$C$22:$D$31,2),'勤務形態一覧_自動計算用'!N15*60)</f>
        <v>0</v>
      </c>
      <c r="O15" s="28">
        <f>IF(OR('勤務形態一覧_自動計算用'!O15="a",'勤務形態一覧_自動計算用'!O15="b",'勤務形態一覧_自動計算用'!O15="c",'勤務形態一覧_自動計算用'!O15="d",'勤務形態一覧_自動計算用'!O15="e",'勤務形態一覧_自動計算用'!O15="f",'勤務形態一覧_自動計算用'!O15="g",'勤務形態一覧_自動計算用'!O15="h",'勤務形態一覧_自動計算用'!O15="I",'勤務形態一覧_自動計算用'!O15="y"),VLOOKUP('勤務形態一覧_自動計算用'!O15,'事前入力シート'!$C$22:$D$31,2),'勤務形態一覧_自動計算用'!O15*60)</f>
        <v>0</v>
      </c>
      <c r="P15" s="28">
        <f>IF(OR('勤務形態一覧_自動計算用'!P15="a",'勤務形態一覧_自動計算用'!P15="b",'勤務形態一覧_自動計算用'!P15="c",'勤務形態一覧_自動計算用'!P15="d",'勤務形態一覧_自動計算用'!P15="e",'勤務形態一覧_自動計算用'!P15="f",'勤務形態一覧_自動計算用'!P15="g",'勤務形態一覧_自動計算用'!P15="h",'勤務形態一覧_自動計算用'!P15="I",'勤務形態一覧_自動計算用'!P15="y"),VLOOKUP('勤務形態一覧_自動計算用'!P15,'事前入力シート'!$C$22:$D$31,2),'勤務形態一覧_自動計算用'!P15*60)</f>
        <v>0</v>
      </c>
      <c r="Q15" s="28">
        <f>IF(OR('勤務形態一覧_自動計算用'!Q15="a",'勤務形態一覧_自動計算用'!Q15="b",'勤務形態一覧_自動計算用'!Q15="c",'勤務形態一覧_自動計算用'!Q15="d",'勤務形態一覧_自動計算用'!Q15="e",'勤務形態一覧_自動計算用'!Q15="f",'勤務形態一覧_自動計算用'!Q15="g",'勤務形態一覧_自動計算用'!Q15="h",'勤務形態一覧_自動計算用'!Q15="I",'勤務形態一覧_自動計算用'!Q15="y"),VLOOKUP('勤務形態一覧_自動計算用'!Q15,'事前入力シート'!$C$22:$D$31,2),'勤務形態一覧_自動計算用'!Q15*60)</f>
        <v>0</v>
      </c>
      <c r="R15" s="28">
        <f>IF(OR('勤務形態一覧_自動計算用'!R15="a",'勤務形態一覧_自動計算用'!R15="b",'勤務形態一覧_自動計算用'!R15="c",'勤務形態一覧_自動計算用'!R15="d",'勤務形態一覧_自動計算用'!R15="e",'勤務形態一覧_自動計算用'!R15="f",'勤務形態一覧_自動計算用'!R15="g",'勤務形態一覧_自動計算用'!R15="h",'勤務形態一覧_自動計算用'!R15="I",'勤務形態一覧_自動計算用'!R15="y"),VLOOKUP('勤務形態一覧_自動計算用'!R15,'事前入力シート'!$C$22:$D$31,2),'勤務形態一覧_自動計算用'!R15*60)</f>
        <v>0</v>
      </c>
      <c r="S15" s="28">
        <f>IF(OR('勤務形態一覧_自動計算用'!S15="a",'勤務形態一覧_自動計算用'!S15="b",'勤務形態一覧_自動計算用'!S15="c",'勤務形態一覧_自動計算用'!S15="d",'勤務形態一覧_自動計算用'!S15="e",'勤務形態一覧_自動計算用'!S15="f",'勤務形態一覧_自動計算用'!S15="g",'勤務形態一覧_自動計算用'!S15="h",'勤務形態一覧_自動計算用'!S15="I",'勤務形態一覧_自動計算用'!S15="y"),VLOOKUP('勤務形態一覧_自動計算用'!S15,'事前入力シート'!$C$22:$D$31,2),'勤務形態一覧_自動計算用'!S15*60)</f>
        <v>0</v>
      </c>
      <c r="T15" s="28">
        <f>IF(OR('勤務形態一覧_自動計算用'!T15="a",'勤務形態一覧_自動計算用'!T15="b",'勤務形態一覧_自動計算用'!T15="c",'勤務形態一覧_自動計算用'!T15="d",'勤務形態一覧_自動計算用'!T15="e",'勤務形態一覧_自動計算用'!T15="f",'勤務形態一覧_自動計算用'!T15="g",'勤務形態一覧_自動計算用'!T15="h",'勤務形態一覧_自動計算用'!T15="I",'勤務形態一覧_自動計算用'!T15="y"),VLOOKUP('勤務形態一覧_自動計算用'!T15,'事前入力シート'!$C$22:$D$31,2),'勤務形態一覧_自動計算用'!T15*60)</f>
        <v>0</v>
      </c>
      <c r="U15" s="28">
        <f>IF(OR('勤務形態一覧_自動計算用'!U15="a",'勤務形態一覧_自動計算用'!U15="b",'勤務形態一覧_自動計算用'!U15="c",'勤務形態一覧_自動計算用'!U15="d",'勤務形態一覧_自動計算用'!U15="e",'勤務形態一覧_自動計算用'!U15="f",'勤務形態一覧_自動計算用'!U15="g",'勤務形態一覧_自動計算用'!U15="h",'勤務形態一覧_自動計算用'!U15="I",'勤務形態一覧_自動計算用'!U15="y"),VLOOKUP('勤務形態一覧_自動計算用'!U15,'事前入力シート'!$C$22:$D$31,2),'勤務形態一覧_自動計算用'!U15*60)</f>
        <v>0</v>
      </c>
      <c r="V15" s="28">
        <f>IF(OR('勤務形態一覧_自動計算用'!V15="a",'勤務形態一覧_自動計算用'!V15="b",'勤務形態一覧_自動計算用'!V15="c",'勤務形態一覧_自動計算用'!V15="d",'勤務形態一覧_自動計算用'!V15="e",'勤務形態一覧_自動計算用'!V15="f",'勤務形態一覧_自動計算用'!V15="g",'勤務形態一覧_自動計算用'!V15="h",'勤務形態一覧_自動計算用'!V15="I",'勤務形態一覧_自動計算用'!V15="y"),VLOOKUP('勤務形態一覧_自動計算用'!V15,'事前入力シート'!$C$22:$D$31,2),'勤務形態一覧_自動計算用'!V15*60)</f>
        <v>0</v>
      </c>
      <c r="W15" s="28">
        <f>IF(OR('勤務形態一覧_自動計算用'!W15="a",'勤務形態一覧_自動計算用'!W15="b",'勤務形態一覧_自動計算用'!W15="c",'勤務形態一覧_自動計算用'!W15="d",'勤務形態一覧_自動計算用'!W15="e",'勤務形態一覧_自動計算用'!W15="f",'勤務形態一覧_自動計算用'!W15="g",'勤務形態一覧_自動計算用'!W15="h",'勤務形態一覧_自動計算用'!W15="I",'勤務形態一覧_自動計算用'!W15="y"),VLOOKUP('勤務形態一覧_自動計算用'!W15,'事前入力シート'!$C$22:$D$31,2),'勤務形態一覧_自動計算用'!W15*60)</f>
        <v>0</v>
      </c>
      <c r="X15" s="28">
        <f>IF(OR('勤務形態一覧_自動計算用'!X15="a",'勤務形態一覧_自動計算用'!X15="b",'勤務形態一覧_自動計算用'!X15="c",'勤務形態一覧_自動計算用'!X15="d",'勤務形態一覧_自動計算用'!X15="e",'勤務形態一覧_自動計算用'!X15="f",'勤務形態一覧_自動計算用'!X15="g",'勤務形態一覧_自動計算用'!X15="h",'勤務形態一覧_自動計算用'!X15="I",'勤務形態一覧_自動計算用'!X15="y"),VLOOKUP('勤務形態一覧_自動計算用'!X15,'事前入力シート'!$C$22:$D$31,2),'勤務形態一覧_自動計算用'!X15*60)</f>
        <v>0</v>
      </c>
      <c r="Y15" s="28">
        <f>IF(OR('勤務形態一覧_自動計算用'!Y15="a",'勤務形態一覧_自動計算用'!Y15="b",'勤務形態一覧_自動計算用'!Y15="c",'勤務形態一覧_自動計算用'!Y15="d",'勤務形態一覧_自動計算用'!Y15="e",'勤務形態一覧_自動計算用'!Y15="f",'勤務形態一覧_自動計算用'!Y15="g",'勤務形態一覧_自動計算用'!Y15="h",'勤務形態一覧_自動計算用'!Y15="I",'勤務形態一覧_自動計算用'!Y15="y"),VLOOKUP('勤務形態一覧_自動計算用'!Y15,'事前入力シート'!$C$22:$D$31,2),'勤務形態一覧_自動計算用'!Y15*60)</f>
        <v>0</v>
      </c>
      <c r="Z15" s="28">
        <f>IF(OR('勤務形態一覧_自動計算用'!Z15="a",'勤務形態一覧_自動計算用'!Z15="b",'勤務形態一覧_自動計算用'!Z15="c",'勤務形態一覧_自動計算用'!Z15="d",'勤務形態一覧_自動計算用'!Z15="e",'勤務形態一覧_自動計算用'!Z15="f",'勤務形態一覧_自動計算用'!Z15="g",'勤務形態一覧_自動計算用'!Z15="h",'勤務形態一覧_自動計算用'!Z15="I",'勤務形態一覧_自動計算用'!Z15="y"),VLOOKUP('勤務形態一覧_自動計算用'!Z15,'事前入力シート'!$C$22:$D$31,2),'勤務形態一覧_自動計算用'!Z15*60)</f>
        <v>0</v>
      </c>
      <c r="AA15" s="28">
        <f>IF(OR('勤務形態一覧_自動計算用'!AA15="a",'勤務形態一覧_自動計算用'!AA15="b",'勤務形態一覧_自動計算用'!AA15="c",'勤務形態一覧_自動計算用'!AA15="d",'勤務形態一覧_自動計算用'!AA15="e",'勤務形態一覧_自動計算用'!AA15="f",'勤務形態一覧_自動計算用'!AA15="g",'勤務形態一覧_自動計算用'!AA15="h",'勤務形態一覧_自動計算用'!AA15="I",'勤務形態一覧_自動計算用'!AA15="y"),VLOOKUP('勤務形態一覧_自動計算用'!AA15,'事前入力シート'!$C$22:$D$31,2),'勤務形態一覧_自動計算用'!AA15*60)</f>
        <v>0</v>
      </c>
      <c r="AB15" s="28">
        <f>IF(OR('勤務形態一覧_自動計算用'!AB15="a",'勤務形態一覧_自動計算用'!AB15="b",'勤務形態一覧_自動計算用'!AB15="c",'勤務形態一覧_自動計算用'!AB15="d",'勤務形態一覧_自動計算用'!AB15="e",'勤務形態一覧_自動計算用'!AB15="f",'勤務形態一覧_自動計算用'!AB15="g",'勤務形態一覧_自動計算用'!AB15="h",'勤務形態一覧_自動計算用'!AB15="I",'勤務形態一覧_自動計算用'!AB15="y"),VLOOKUP('勤務形態一覧_自動計算用'!AB15,'事前入力シート'!$C$22:$D$31,2),'勤務形態一覧_自動計算用'!AB15*60)</f>
        <v>0</v>
      </c>
      <c r="AC15" s="28">
        <f>IF(OR('勤務形態一覧_自動計算用'!AC15="a",'勤務形態一覧_自動計算用'!AC15="b",'勤務形態一覧_自動計算用'!AC15="c",'勤務形態一覧_自動計算用'!AC15="d",'勤務形態一覧_自動計算用'!AC15="e",'勤務形態一覧_自動計算用'!AC15="f",'勤務形態一覧_自動計算用'!AC15="g",'勤務形態一覧_自動計算用'!AC15="h",'勤務形態一覧_自動計算用'!AC15="I",'勤務形態一覧_自動計算用'!AC15="y"),VLOOKUP('勤務形態一覧_自動計算用'!AC15,'事前入力シート'!$C$22:$D$31,2),'勤務形態一覧_自動計算用'!AC15*60)</f>
        <v>0</v>
      </c>
      <c r="AD15" s="28">
        <f>IF(OR('勤務形態一覧_自動計算用'!AD15="a",'勤務形態一覧_自動計算用'!AD15="b",'勤務形態一覧_自動計算用'!AD15="c",'勤務形態一覧_自動計算用'!AD15="d",'勤務形態一覧_自動計算用'!AD15="e",'勤務形態一覧_自動計算用'!AD15="f",'勤務形態一覧_自動計算用'!AD15="g",'勤務形態一覧_自動計算用'!AD15="h",'勤務形態一覧_自動計算用'!AD15="I",'勤務形態一覧_自動計算用'!AD15="y"),VLOOKUP('勤務形態一覧_自動計算用'!AD15,'事前入力シート'!$C$22:$D$31,2),'勤務形態一覧_自動計算用'!AD15*60)</f>
        <v>0</v>
      </c>
      <c r="AE15" s="28">
        <f>IF(OR('勤務形態一覧_自動計算用'!AE15="a",'勤務形態一覧_自動計算用'!AE15="b",'勤務形態一覧_自動計算用'!AE15="c",'勤務形態一覧_自動計算用'!AE15="d",'勤務形態一覧_自動計算用'!AE15="e",'勤務形態一覧_自動計算用'!AE15="f",'勤務形態一覧_自動計算用'!AE15="g",'勤務形態一覧_自動計算用'!AE15="h",'勤務形態一覧_自動計算用'!AE15="I",'勤務形態一覧_自動計算用'!AE15="y"),VLOOKUP('勤務形態一覧_自動計算用'!AE15,'事前入力シート'!$C$22:$D$31,2),'勤務形態一覧_自動計算用'!AE15*60)</f>
        <v>0</v>
      </c>
      <c r="AF15" s="29">
        <f>IF(OR('勤務形態一覧_自動計算用'!AF15="a",'勤務形態一覧_自動計算用'!AF15="b",'勤務形態一覧_自動計算用'!AF15="c",'勤務形態一覧_自動計算用'!AF15="d",'勤務形態一覧_自動計算用'!AF15="e",'勤務形態一覧_自動計算用'!AF15="f",'勤務形態一覧_自動計算用'!AF15="g",'勤務形態一覧_自動計算用'!AF15="h",'勤務形態一覧_自動計算用'!AF15="I",'勤務形態一覧_自動計算用'!AF15="y"),VLOOKUP('勤務形態一覧_自動計算用'!AF15,'事前入力シート'!$C$22:$D$31,2),'勤務形態一覧_自動計算用'!AF15*60)</f>
        <v>0</v>
      </c>
      <c r="AG15" s="39">
        <f t="shared" si="0"/>
        <v>0</v>
      </c>
      <c r="AH15" s="40">
        <f t="shared" si="1"/>
        <v>0</v>
      </c>
      <c r="AI15" s="40" t="e">
        <f t="shared" si="2"/>
        <v>#DIV/0!</v>
      </c>
    </row>
    <row r="16" spans="1:35" ht="18" customHeight="1">
      <c r="A16" s="23"/>
      <c r="B16" s="24"/>
      <c r="C16" s="140"/>
      <c r="D16" s="140"/>
      <c r="E16" s="28">
        <f>IF(OR('勤務形態一覧_自動計算用'!E16="a",'勤務形態一覧_自動計算用'!E16="b",'勤務形態一覧_自動計算用'!E16="c",'勤務形態一覧_自動計算用'!E16="d",'勤務形態一覧_自動計算用'!E16="e",'勤務形態一覧_自動計算用'!E16="f",'勤務形態一覧_自動計算用'!E16="g",'勤務形態一覧_自動計算用'!E16="h",'勤務形態一覧_自動計算用'!E16="I",'勤務形態一覧_自動計算用'!E16="y"),VLOOKUP('勤務形態一覧_自動計算用'!E16,'事前入力シート'!$C$22:$D$31,2),'勤務形態一覧_自動計算用'!E16*60)</f>
        <v>0</v>
      </c>
      <c r="F16" s="28">
        <f>IF(OR('勤務形態一覧_自動計算用'!F16="a",'勤務形態一覧_自動計算用'!F16="b",'勤務形態一覧_自動計算用'!F16="c",'勤務形態一覧_自動計算用'!F16="d",'勤務形態一覧_自動計算用'!F16="e",'勤務形態一覧_自動計算用'!F16="f",'勤務形態一覧_自動計算用'!F16="g",'勤務形態一覧_自動計算用'!F16="h",'勤務形態一覧_自動計算用'!F16="I",'勤務形態一覧_自動計算用'!F16="y"),VLOOKUP('勤務形態一覧_自動計算用'!F16,'事前入力シート'!$C$22:$D$31,2),'勤務形態一覧_自動計算用'!F16*60)</f>
        <v>0</v>
      </c>
      <c r="G16" s="28">
        <f>IF(OR('勤務形態一覧_自動計算用'!G16="a",'勤務形態一覧_自動計算用'!G16="b",'勤務形態一覧_自動計算用'!G16="c",'勤務形態一覧_自動計算用'!G16="d",'勤務形態一覧_自動計算用'!G16="e",'勤務形態一覧_自動計算用'!G16="f",'勤務形態一覧_自動計算用'!G16="g",'勤務形態一覧_自動計算用'!G16="h",'勤務形態一覧_自動計算用'!G16="I",'勤務形態一覧_自動計算用'!G16="y"),VLOOKUP('勤務形態一覧_自動計算用'!G16,'事前入力シート'!$C$22:$D$31,2),'勤務形態一覧_自動計算用'!G16*60)</f>
        <v>0</v>
      </c>
      <c r="H16" s="28">
        <f>IF(OR('勤務形態一覧_自動計算用'!H16="a",'勤務形態一覧_自動計算用'!H16="b",'勤務形態一覧_自動計算用'!H16="c",'勤務形態一覧_自動計算用'!H16="d",'勤務形態一覧_自動計算用'!H16="e",'勤務形態一覧_自動計算用'!H16="f",'勤務形態一覧_自動計算用'!H16="g",'勤務形態一覧_自動計算用'!H16="h",'勤務形態一覧_自動計算用'!H16="I",'勤務形態一覧_自動計算用'!H16="y"),VLOOKUP('勤務形態一覧_自動計算用'!H16,'事前入力シート'!$C$22:$D$31,2),'勤務形態一覧_自動計算用'!H16*60)</f>
        <v>0</v>
      </c>
      <c r="I16" s="28">
        <f>IF(OR('勤務形態一覧_自動計算用'!I16="a",'勤務形態一覧_自動計算用'!I16="b",'勤務形態一覧_自動計算用'!I16="c",'勤務形態一覧_自動計算用'!I16="d",'勤務形態一覧_自動計算用'!I16="e",'勤務形態一覧_自動計算用'!I16="f",'勤務形態一覧_自動計算用'!I16="g",'勤務形態一覧_自動計算用'!I16="h",'勤務形態一覧_自動計算用'!I16="I",'勤務形態一覧_自動計算用'!I16="y"),VLOOKUP('勤務形態一覧_自動計算用'!I16,'事前入力シート'!$C$22:$D$31,2),'勤務形態一覧_自動計算用'!I16*60)</f>
        <v>0</v>
      </c>
      <c r="J16" s="28">
        <f>IF(OR('勤務形態一覧_自動計算用'!J16="a",'勤務形態一覧_自動計算用'!J16="b",'勤務形態一覧_自動計算用'!J16="c",'勤務形態一覧_自動計算用'!J16="d",'勤務形態一覧_自動計算用'!J16="e",'勤務形態一覧_自動計算用'!J16="f",'勤務形態一覧_自動計算用'!J16="g",'勤務形態一覧_自動計算用'!J16="h",'勤務形態一覧_自動計算用'!J16="I",'勤務形態一覧_自動計算用'!J16="y"),VLOOKUP('勤務形態一覧_自動計算用'!J16,'事前入力シート'!$C$22:$D$31,2),'勤務形態一覧_自動計算用'!J16*60)</f>
        <v>0</v>
      </c>
      <c r="K16" s="28">
        <f>IF(OR('勤務形態一覧_自動計算用'!K16="a",'勤務形態一覧_自動計算用'!K16="b",'勤務形態一覧_自動計算用'!K16="c",'勤務形態一覧_自動計算用'!K16="d",'勤務形態一覧_自動計算用'!K16="e",'勤務形態一覧_自動計算用'!K16="f",'勤務形態一覧_自動計算用'!K16="g",'勤務形態一覧_自動計算用'!K16="h",'勤務形態一覧_自動計算用'!K16="I",'勤務形態一覧_自動計算用'!K16="y"),VLOOKUP('勤務形態一覧_自動計算用'!K16,'事前入力シート'!$C$22:$D$31,2),'勤務形態一覧_自動計算用'!K16*60)</f>
        <v>0</v>
      </c>
      <c r="L16" s="28">
        <f>IF(OR('勤務形態一覧_自動計算用'!L16="a",'勤務形態一覧_自動計算用'!L16="b",'勤務形態一覧_自動計算用'!L16="c",'勤務形態一覧_自動計算用'!L16="d",'勤務形態一覧_自動計算用'!L16="e",'勤務形態一覧_自動計算用'!L16="f",'勤務形態一覧_自動計算用'!L16="g",'勤務形態一覧_自動計算用'!L16="h",'勤務形態一覧_自動計算用'!L16="I",'勤務形態一覧_自動計算用'!L16="y"),VLOOKUP('勤務形態一覧_自動計算用'!L16,'事前入力シート'!$C$22:$D$31,2),'勤務形態一覧_自動計算用'!L16*60)</f>
        <v>0</v>
      </c>
      <c r="M16" s="28">
        <f>IF(OR('勤務形態一覧_自動計算用'!M16="a",'勤務形態一覧_自動計算用'!M16="b",'勤務形態一覧_自動計算用'!M16="c",'勤務形態一覧_自動計算用'!M16="d",'勤務形態一覧_自動計算用'!M16="e",'勤務形態一覧_自動計算用'!M16="f",'勤務形態一覧_自動計算用'!M16="g",'勤務形態一覧_自動計算用'!M16="h",'勤務形態一覧_自動計算用'!M16="I",'勤務形態一覧_自動計算用'!M16="y"),VLOOKUP('勤務形態一覧_自動計算用'!M16,'事前入力シート'!$C$22:$D$31,2),'勤務形態一覧_自動計算用'!M16*60)</f>
        <v>0</v>
      </c>
      <c r="N16" s="28">
        <f>IF(OR('勤務形態一覧_自動計算用'!N16="a",'勤務形態一覧_自動計算用'!N16="b",'勤務形態一覧_自動計算用'!N16="c",'勤務形態一覧_自動計算用'!N16="d",'勤務形態一覧_自動計算用'!N16="e",'勤務形態一覧_自動計算用'!N16="f",'勤務形態一覧_自動計算用'!N16="g",'勤務形態一覧_自動計算用'!N16="h",'勤務形態一覧_自動計算用'!N16="I",'勤務形態一覧_自動計算用'!N16="y"),VLOOKUP('勤務形態一覧_自動計算用'!N16,'事前入力シート'!$C$22:$D$31,2),'勤務形態一覧_自動計算用'!N16*60)</f>
        <v>0</v>
      </c>
      <c r="O16" s="28">
        <f>IF(OR('勤務形態一覧_自動計算用'!O16="a",'勤務形態一覧_自動計算用'!O16="b",'勤務形態一覧_自動計算用'!O16="c",'勤務形態一覧_自動計算用'!O16="d",'勤務形態一覧_自動計算用'!O16="e",'勤務形態一覧_自動計算用'!O16="f",'勤務形態一覧_自動計算用'!O16="g",'勤務形態一覧_自動計算用'!O16="h",'勤務形態一覧_自動計算用'!O16="I",'勤務形態一覧_自動計算用'!O16="y"),VLOOKUP('勤務形態一覧_自動計算用'!O16,'事前入力シート'!$C$22:$D$31,2),'勤務形態一覧_自動計算用'!O16*60)</f>
        <v>0</v>
      </c>
      <c r="P16" s="28">
        <f>IF(OR('勤務形態一覧_自動計算用'!P16="a",'勤務形態一覧_自動計算用'!P16="b",'勤務形態一覧_自動計算用'!P16="c",'勤務形態一覧_自動計算用'!P16="d",'勤務形態一覧_自動計算用'!P16="e",'勤務形態一覧_自動計算用'!P16="f",'勤務形態一覧_自動計算用'!P16="g",'勤務形態一覧_自動計算用'!P16="h",'勤務形態一覧_自動計算用'!P16="I",'勤務形態一覧_自動計算用'!P16="y"),VLOOKUP('勤務形態一覧_自動計算用'!P16,'事前入力シート'!$C$22:$D$31,2),'勤務形態一覧_自動計算用'!P16*60)</f>
        <v>0</v>
      </c>
      <c r="Q16" s="28">
        <f>IF(OR('勤務形態一覧_自動計算用'!Q16="a",'勤務形態一覧_自動計算用'!Q16="b",'勤務形態一覧_自動計算用'!Q16="c",'勤務形態一覧_自動計算用'!Q16="d",'勤務形態一覧_自動計算用'!Q16="e",'勤務形態一覧_自動計算用'!Q16="f",'勤務形態一覧_自動計算用'!Q16="g",'勤務形態一覧_自動計算用'!Q16="h",'勤務形態一覧_自動計算用'!Q16="I",'勤務形態一覧_自動計算用'!Q16="y"),VLOOKUP('勤務形態一覧_自動計算用'!Q16,'事前入力シート'!$C$22:$D$31,2),'勤務形態一覧_自動計算用'!Q16*60)</f>
        <v>0</v>
      </c>
      <c r="R16" s="28">
        <f>IF(OR('勤務形態一覧_自動計算用'!R16="a",'勤務形態一覧_自動計算用'!R16="b",'勤務形態一覧_自動計算用'!R16="c",'勤務形態一覧_自動計算用'!R16="d",'勤務形態一覧_自動計算用'!R16="e",'勤務形態一覧_自動計算用'!R16="f",'勤務形態一覧_自動計算用'!R16="g",'勤務形態一覧_自動計算用'!R16="h",'勤務形態一覧_自動計算用'!R16="I",'勤務形態一覧_自動計算用'!R16="y"),VLOOKUP('勤務形態一覧_自動計算用'!R16,'事前入力シート'!$C$22:$D$31,2),'勤務形態一覧_自動計算用'!R16*60)</f>
        <v>0</v>
      </c>
      <c r="S16" s="28">
        <f>IF(OR('勤務形態一覧_自動計算用'!S16="a",'勤務形態一覧_自動計算用'!S16="b",'勤務形態一覧_自動計算用'!S16="c",'勤務形態一覧_自動計算用'!S16="d",'勤務形態一覧_自動計算用'!S16="e",'勤務形態一覧_自動計算用'!S16="f",'勤務形態一覧_自動計算用'!S16="g",'勤務形態一覧_自動計算用'!S16="h",'勤務形態一覧_自動計算用'!S16="I",'勤務形態一覧_自動計算用'!S16="y"),VLOOKUP('勤務形態一覧_自動計算用'!S16,'事前入力シート'!$C$22:$D$31,2),'勤務形態一覧_自動計算用'!S16*60)</f>
        <v>0</v>
      </c>
      <c r="T16" s="28">
        <f>IF(OR('勤務形態一覧_自動計算用'!T16="a",'勤務形態一覧_自動計算用'!T16="b",'勤務形態一覧_自動計算用'!T16="c",'勤務形態一覧_自動計算用'!T16="d",'勤務形態一覧_自動計算用'!T16="e",'勤務形態一覧_自動計算用'!T16="f",'勤務形態一覧_自動計算用'!T16="g",'勤務形態一覧_自動計算用'!T16="h",'勤務形態一覧_自動計算用'!T16="I",'勤務形態一覧_自動計算用'!T16="y"),VLOOKUP('勤務形態一覧_自動計算用'!T16,'事前入力シート'!$C$22:$D$31,2),'勤務形態一覧_自動計算用'!T16*60)</f>
        <v>0</v>
      </c>
      <c r="U16" s="28">
        <f>IF(OR('勤務形態一覧_自動計算用'!U16="a",'勤務形態一覧_自動計算用'!U16="b",'勤務形態一覧_自動計算用'!U16="c",'勤務形態一覧_自動計算用'!U16="d",'勤務形態一覧_自動計算用'!U16="e",'勤務形態一覧_自動計算用'!U16="f",'勤務形態一覧_自動計算用'!U16="g",'勤務形態一覧_自動計算用'!U16="h",'勤務形態一覧_自動計算用'!U16="I",'勤務形態一覧_自動計算用'!U16="y"),VLOOKUP('勤務形態一覧_自動計算用'!U16,'事前入力シート'!$C$22:$D$31,2),'勤務形態一覧_自動計算用'!U16*60)</f>
        <v>0</v>
      </c>
      <c r="V16" s="28">
        <f>IF(OR('勤務形態一覧_自動計算用'!V16="a",'勤務形態一覧_自動計算用'!V16="b",'勤務形態一覧_自動計算用'!V16="c",'勤務形態一覧_自動計算用'!V16="d",'勤務形態一覧_自動計算用'!V16="e",'勤務形態一覧_自動計算用'!V16="f",'勤務形態一覧_自動計算用'!V16="g",'勤務形態一覧_自動計算用'!V16="h",'勤務形態一覧_自動計算用'!V16="I",'勤務形態一覧_自動計算用'!V16="y"),VLOOKUP('勤務形態一覧_自動計算用'!V16,'事前入力シート'!$C$22:$D$31,2),'勤務形態一覧_自動計算用'!V16*60)</f>
        <v>0</v>
      </c>
      <c r="W16" s="28">
        <f>IF(OR('勤務形態一覧_自動計算用'!W16="a",'勤務形態一覧_自動計算用'!W16="b",'勤務形態一覧_自動計算用'!W16="c",'勤務形態一覧_自動計算用'!W16="d",'勤務形態一覧_自動計算用'!W16="e",'勤務形態一覧_自動計算用'!W16="f",'勤務形態一覧_自動計算用'!W16="g",'勤務形態一覧_自動計算用'!W16="h",'勤務形態一覧_自動計算用'!W16="I",'勤務形態一覧_自動計算用'!W16="y"),VLOOKUP('勤務形態一覧_自動計算用'!W16,'事前入力シート'!$C$22:$D$31,2),'勤務形態一覧_自動計算用'!W16*60)</f>
        <v>0</v>
      </c>
      <c r="X16" s="28">
        <f>IF(OR('勤務形態一覧_自動計算用'!X16="a",'勤務形態一覧_自動計算用'!X16="b",'勤務形態一覧_自動計算用'!X16="c",'勤務形態一覧_自動計算用'!X16="d",'勤務形態一覧_自動計算用'!X16="e",'勤務形態一覧_自動計算用'!X16="f",'勤務形態一覧_自動計算用'!X16="g",'勤務形態一覧_自動計算用'!X16="h",'勤務形態一覧_自動計算用'!X16="I",'勤務形態一覧_自動計算用'!X16="y"),VLOOKUP('勤務形態一覧_自動計算用'!X16,'事前入力シート'!$C$22:$D$31,2),'勤務形態一覧_自動計算用'!X16*60)</f>
        <v>0</v>
      </c>
      <c r="Y16" s="28">
        <f>IF(OR('勤務形態一覧_自動計算用'!Y16="a",'勤務形態一覧_自動計算用'!Y16="b",'勤務形態一覧_自動計算用'!Y16="c",'勤務形態一覧_自動計算用'!Y16="d",'勤務形態一覧_自動計算用'!Y16="e",'勤務形態一覧_自動計算用'!Y16="f",'勤務形態一覧_自動計算用'!Y16="g",'勤務形態一覧_自動計算用'!Y16="h",'勤務形態一覧_自動計算用'!Y16="I",'勤務形態一覧_自動計算用'!Y16="y"),VLOOKUP('勤務形態一覧_自動計算用'!Y16,'事前入力シート'!$C$22:$D$31,2),'勤務形態一覧_自動計算用'!Y16*60)</f>
        <v>0</v>
      </c>
      <c r="Z16" s="28">
        <f>IF(OR('勤務形態一覧_自動計算用'!Z16="a",'勤務形態一覧_自動計算用'!Z16="b",'勤務形態一覧_自動計算用'!Z16="c",'勤務形態一覧_自動計算用'!Z16="d",'勤務形態一覧_自動計算用'!Z16="e",'勤務形態一覧_自動計算用'!Z16="f",'勤務形態一覧_自動計算用'!Z16="g",'勤務形態一覧_自動計算用'!Z16="h",'勤務形態一覧_自動計算用'!Z16="I",'勤務形態一覧_自動計算用'!Z16="y"),VLOOKUP('勤務形態一覧_自動計算用'!Z16,'事前入力シート'!$C$22:$D$31,2),'勤務形態一覧_自動計算用'!Z16*60)</f>
        <v>0</v>
      </c>
      <c r="AA16" s="28">
        <f>IF(OR('勤務形態一覧_自動計算用'!AA16="a",'勤務形態一覧_自動計算用'!AA16="b",'勤務形態一覧_自動計算用'!AA16="c",'勤務形態一覧_自動計算用'!AA16="d",'勤務形態一覧_自動計算用'!AA16="e",'勤務形態一覧_自動計算用'!AA16="f",'勤務形態一覧_自動計算用'!AA16="g",'勤務形態一覧_自動計算用'!AA16="h",'勤務形態一覧_自動計算用'!AA16="I",'勤務形態一覧_自動計算用'!AA16="y"),VLOOKUP('勤務形態一覧_自動計算用'!AA16,'事前入力シート'!$C$22:$D$31,2),'勤務形態一覧_自動計算用'!AA16*60)</f>
        <v>0</v>
      </c>
      <c r="AB16" s="28">
        <f>IF(OR('勤務形態一覧_自動計算用'!AB16="a",'勤務形態一覧_自動計算用'!AB16="b",'勤務形態一覧_自動計算用'!AB16="c",'勤務形態一覧_自動計算用'!AB16="d",'勤務形態一覧_自動計算用'!AB16="e",'勤務形態一覧_自動計算用'!AB16="f",'勤務形態一覧_自動計算用'!AB16="g",'勤務形態一覧_自動計算用'!AB16="h",'勤務形態一覧_自動計算用'!AB16="I",'勤務形態一覧_自動計算用'!AB16="y"),VLOOKUP('勤務形態一覧_自動計算用'!AB16,'事前入力シート'!$C$22:$D$31,2),'勤務形態一覧_自動計算用'!AB16*60)</f>
        <v>0</v>
      </c>
      <c r="AC16" s="28">
        <f>IF(OR('勤務形態一覧_自動計算用'!AC16="a",'勤務形態一覧_自動計算用'!AC16="b",'勤務形態一覧_自動計算用'!AC16="c",'勤務形態一覧_自動計算用'!AC16="d",'勤務形態一覧_自動計算用'!AC16="e",'勤務形態一覧_自動計算用'!AC16="f",'勤務形態一覧_自動計算用'!AC16="g",'勤務形態一覧_自動計算用'!AC16="h",'勤務形態一覧_自動計算用'!AC16="I",'勤務形態一覧_自動計算用'!AC16="y"),VLOOKUP('勤務形態一覧_自動計算用'!AC16,'事前入力シート'!$C$22:$D$31,2),'勤務形態一覧_自動計算用'!AC16*60)</f>
        <v>0</v>
      </c>
      <c r="AD16" s="28">
        <f>IF(OR('勤務形態一覧_自動計算用'!AD16="a",'勤務形態一覧_自動計算用'!AD16="b",'勤務形態一覧_自動計算用'!AD16="c",'勤務形態一覧_自動計算用'!AD16="d",'勤務形態一覧_自動計算用'!AD16="e",'勤務形態一覧_自動計算用'!AD16="f",'勤務形態一覧_自動計算用'!AD16="g",'勤務形態一覧_自動計算用'!AD16="h",'勤務形態一覧_自動計算用'!AD16="I",'勤務形態一覧_自動計算用'!AD16="y"),VLOOKUP('勤務形態一覧_自動計算用'!AD16,'事前入力シート'!$C$22:$D$31,2),'勤務形態一覧_自動計算用'!AD16*60)</f>
        <v>0</v>
      </c>
      <c r="AE16" s="28">
        <f>IF(OR('勤務形態一覧_自動計算用'!AE16="a",'勤務形態一覧_自動計算用'!AE16="b",'勤務形態一覧_自動計算用'!AE16="c",'勤務形態一覧_自動計算用'!AE16="d",'勤務形態一覧_自動計算用'!AE16="e",'勤務形態一覧_自動計算用'!AE16="f",'勤務形態一覧_自動計算用'!AE16="g",'勤務形態一覧_自動計算用'!AE16="h",'勤務形態一覧_自動計算用'!AE16="I",'勤務形態一覧_自動計算用'!AE16="y"),VLOOKUP('勤務形態一覧_自動計算用'!AE16,'事前入力シート'!$C$22:$D$31,2),'勤務形態一覧_自動計算用'!AE16*60)</f>
        <v>0</v>
      </c>
      <c r="AF16" s="29">
        <f>IF(OR('勤務形態一覧_自動計算用'!AF16="a",'勤務形態一覧_自動計算用'!AF16="b",'勤務形態一覧_自動計算用'!AF16="c",'勤務形態一覧_自動計算用'!AF16="d",'勤務形態一覧_自動計算用'!AF16="e",'勤務形態一覧_自動計算用'!AF16="f",'勤務形態一覧_自動計算用'!AF16="g",'勤務形態一覧_自動計算用'!AF16="h",'勤務形態一覧_自動計算用'!AF16="I",'勤務形態一覧_自動計算用'!AF16="y"),VLOOKUP('勤務形態一覧_自動計算用'!AF16,'事前入力シート'!$C$22:$D$31,2),'勤務形態一覧_自動計算用'!AF16*60)</f>
        <v>0</v>
      </c>
      <c r="AG16" s="39">
        <f t="shared" si="0"/>
        <v>0</v>
      </c>
      <c r="AH16" s="40">
        <f t="shared" si="1"/>
        <v>0</v>
      </c>
      <c r="AI16" s="40" t="e">
        <f t="shared" si="2"/>
        <v>#DIV/0!</v>
      </c>
    </row>
    <row r="17" spans="1:35" ht="18" customHeight="1">
      <c r="A17" s="23"/>
      <c r="B17" s="24"/>
      <c r="C17" s="140"/>
      <c r="D17" s="140"/>
      <c r="E17" s="28">
        <f>IF(OR('勤務形態一覧_自動計算用'!E17="a",'勤務形態一覧_自動計算用'!E17="b",'勤務形態一覧_自動計算用'!E17="c",'勤務形態一覧_自動計算用'!E17="d",'勤務形態一覧_自動計算用'!E17="e",'勤務形態一覧_自動計算用'!E17="f",'勤務形態一覧_自動計算用'!E17="g",'勤務形態一覧_自動計算用'!E17="h",'勤務形態一覧_自動計算用'!E17="I",'勤務形態一覧_自動計算用'!E17="y"),VLOOKUP('勤務形態一覧_自動計算用'!E17,'事前入力シート'!$C$22:$D$31,2),'勤務形態一覧_自動計算用'!E17*60)</f>
        <v>0</v>
      </c>
      <c r="F17" s="28">
        <f>IF(OR('勤務形態一覧_自動計算用'!F17="a",'勤務形態一覧_自動計算用'!F17="b",'勤務形態一覧_自動計算用'!F17="c",'勤務形態一覧_自動計算用'!F17="d",'勤務形態一覧_自動計算用'!F17="e",'勤務形態一覧_自動計算用'!F17="f",'勤務形態一覧_自動計算用'!F17="g",'勤務形態一覧_自動計算用'!F17="h",'勤務形態一覧_自動計算用'!F17="I",'勤務形態一覧_自動計算用'!F17="y"),VLOOKUP('勤務形態一覧_自動計算用'!F17,'事前入力シート'!$C$22:$D$31,2),'勤務形態一覧_自動計算用'!F17*60)</f>
        <v>0</v>
      </c>
      <c r="G17" s="28">
        <f>IF(OR('勤務形態一覧_自動計算用'!G17="a",'勤務形態一覧_自動計算用'!G17="b",'勤務形態一覧_自動計算用'!G17="c",'勤務形態一覧_自動計算用'!G17="d",'勤務形態一覧_自動計算用'!G17="e",'勤務形態一覧_自動計算用'!G17="f",'勤務形態一覧_自動計算用'!G17="g",'勤務形態一覧_自動計算用'!G17="h",'勤務形態一覧_自動計算用'!G17="I",'勤務形態一覧_自動計算用'!G17="y"),VLOOKUP('勤務形態一覧_自動計算用'!G17,'事前入力シート'!$C$22:$D$31,2),'勤務形態一覧_自動計算用'!G17*60)</f>
        <v>0</v>
      </c>
      <c r="H17" s="28">
        <f>IF(OR('勤務形態一覧_自動計算用'!H17="a",'勤務形態一覧_自動計算用'!H17="b",'勤務形態一覧_自動計算用'!H17="c",'勤務形態一覧_自動計算用'!H17="d",'勤務形態一覧_自動計算用'!H17="e",'勤務形態一覧_自動計算用'!H17="f",'勤務形態一覧_自動計算用'!H17="g",'勤務形態一覧_自動計算用'!H17="h",'勤務形態一覧_自動計算用'!H17="I",'勤務形態一覧_自動計算用'!H17="y"),VLOOKUP('勤務形態一覧_自動計算用'!H17,'事前入力シート'!$C$22:$D$31,2),'勤務形態一覧_自動計算用'!H17*60)</f>
        <v>0</v>
      </c>
      <c r="I17" s="28">
        <f>IF(OR('勤務形態一覧_自動計算用'!I17="a",'勤務形態一覧_自動計算用'!I17="b",'勤務形態一覧_自動計算用'!I17="c",'勤務形態一覧_自動計算用'!I17="d",'勤務形態一覧_自動計算用'!I17="e",'勤務形態一覧_自動計算用'!I17="f",'勤務形態一覧_自動計算用'!I17="g",'勤務形態一覧_自動計算用'!I17="h",'勤務形態一覧_自動計算用'!I17="I",'勤務形態一覧_自動計算用'!I17="y"),VLOOKUP('勤務形態一覧_自動計算用'!I17,'事前入力シート'!$C$22:$D$31,2),'勤務形態一覧_自動計算用'!I17*60)</f>
        <v>0</v>
      </c>
      <c r="J17" s="28">
        <f>IF(OR('勤務形態一覧_自動計算用'!J17="a",'勤務形態一覧_自動計算用'!J17="b",'勤務形態一覧_自動計算用'!J17="c",'勤務形態一覧_自動計算用'!J17="d",'勤務形態一覧_自動計算用'!J17="e",'勤務形態一覧_自動計算用'!J17="f",'勤務形態一覧_自動計算用'!J17="g",'勤務形態一覧_自動計算用'!J17="h",'勤務形態一覧_自動計算用'!J17="I",'勤務形態一覧_自動計算用'!J17="y"),VLOOKUP('勤務形態一覧_自動計算用'!J17,'事前入力シート'!$C$22:$D$31,2),'勤務形態一覧_自動計算用'!J17*60)</f>
        <v>0</v>
      </c>
      <c r="K17" s="28">
        <f>IF(OR('勤務形態一覧_自動計算用'!K17="a",'勤務形態一覧_自動計算用'!K17="b",'勤務形態一覧_自動計算用'!K17="c",'勤務形態一覧_自動計算用'!K17="d",'勤務形態一覧_自動計算用'!K17="e",'勤務形態一覧_自動計算用'!K17="f",'勤務形態一覧_自動計算用'!K17="g",'勤務形態一覧_自動計算用'!K17="h",'勤務形態一覧_自動計算用'!K17="I",'勤務形態一覧_自動計算用'!K17="y"),VLOOKUP('勤務形態一覧_自動計算用'!K17,'事前入力シート'!$C$22:$D$31,2),'勤務形態一覧_自動計算用'!K17*60)</f>
        <v>0</v>
      </c>
      <c r="L17" s="28">
        <f>IF(OR('勤務形態一覧_自動計算用'!L17="a",'勤務形態一覧_自動計算用'!L17="b",'勤務形態一覧_自動計算用'!L17="c",'勤務形態一覧_自動計算用'!L17="d",'勤務形態一覧_自動計算用'!L17="e",'勤務形態一覧_自動計算用'!L17="f",'勤務形態一覧_自動計算用'!L17="g",'勤務形態一覧_自動計算用'!L17="h",'勤務形態一覧_自動計算用'!L17="I",'勤務形態一覧_自動計算用'!L17="y"),VLOOKUP('勤務形態一覧_自動計算用'!L17,'事前入力シート'!$C$22:$D$31,2),'勤務形態一覧_自動計算用'!L17*60)</f>
        <v>0</v>
      </c>
      <c r="M17" s="28">
        <f>IF(OR('勤務形態一覧_自動計算用'!M17="a",'勤務形態一覧_自動計算用'!M17="b",'勤務形態一覧_自動計算用'!M17="c",'勤務形態一覧_自動計算用'!M17="d",'勤務形態一覧_自動計算用'!M17="e",'勤務形態一覧_自動計算用'!M17="f",'勤務形態一覧_自動計算用'!M17="g",'勤務形態一覧_自動計算用'!M17="h",'勤務形態一覧_自動計算用'!M17="I",'勤務形態一覧_自動計算用'!M17="y"),VLOOKUP('勤務形態一覧_自動計算用'!M17,'事前入力シート'!$C$22:$D$31,2),'勤務形態一覧_自動計算用'!M17*60)</f>
        <v>0</v>
      </c>
      <c r="N17" s="28">
        <f>IF(OR('勤務形態一覧_自動計算用'!N17="a",'勤務形態一覧_自動計算用'!N17="b",'勤務形態一覧_自動計算用'!N17="c",'勤務形態一覧_自動計算用'!N17="d",'勤務形態一覧_自動計算用'!N17="e",'勤務形態一覧_自動計算用'!N17="f",'勤務形態一覧_自動計算用'!N17="g",'勤務形態一覧_自動計算用'!N17="h",'勤務形態一覧_自動計算用'!N17="I",'勤務形態一覧_自動計算用'!N17="y"),VLOOKUP('勤務形態一覧_自動計算用'!N17,'事前入力シート'!$C$22:$D$31,2),'勤務形態一覧_自動計算用'!N17*60)</f>
        <v>0</v>
      </c>
      <c r="O17" s="28">
        <f>IF(OR('勤務形態一覧_自動計算用'!O17="a",'勤務形態一覧_自動計算用'!O17="b",'勤務形態一覧_自動計算用'!O17="c",'勤務形態一覧_自動計算用'!O17="d",'勤務形態一覧_自動計算用'!O17="e",'勤務形態一覧_自動計算用'!O17="f",'勤務形態一覧_自動計算用'!O17="g",'勤務形態一覧_自動計算用'!O17="h",'勤務形態一覧_自動計算用'!O17="I",'勤務形態一覧_自動計算用'!O17="y"),VLOOKUP('勤務形態一覧_自動計算用'!O17,'事前入力シート'!$C$22:$D$31,2),'勤務形態一覧_自動計算用'!O17*60)</f>
        <v>0</v>
      </c>
      <c r="P17" s="28">
        <f>IF(OR('勤務形態一覧_自動計算用'!P17="a",'勤務形態一覧_自動計算用'!P17="b",'勤務形態一覧_自動計算用'!P17="c",'勤務形態一覧_自動計算用'!P17="d",'勤務形態一覧_自動計算用'!P17="e",'勤務形態一覧_自動計算用'!P17="f",'勤務形態一覧_自動計算用'!P17="g",'勤務形態一覧_自動計算用'!P17="h",'勤務形態一覧_自動計算用'!P17="I",'勤務形態一覧_自動計算用'!P17="y"),VLOOKUP('勤務形態一覧_自動計算用'!P17,'事前入力シート'!$C$22:$D$31,2),'勤務形態一覧_自動計算用'!P17*60)</f>
        <v>0</v>
      </c>
      <c r="Q17" s="28">
        <f>IF(OR('勤務形態一覧_自動計算用'!Q17="a",'勤務形態一覧_自動計算用'!Q17="b",'勤務形態一覧_自動計算用'!Q17="c",'勤務形態一覧_自動計算用'!Q17="d",'勤務形態一覧_自動計算用'!Q17="e",'勤務形態一覧_自動計算用'!Q17="f",'勤務形態一覧_自動計算用'!Q17="g",'勤務形態一覧_自動計算用'!Q17="h",'勤務形態一覧_自動計算用'!Q17="I",'勤務形態一覧_自動計算用'!Q17="y"),VLOOKUP('勤務形態一覧_自動計算用'!Q17,'事前入力シート'!$C$22:$D$31,2),'勤務形態一覧_自動計算用'!Q17*60)</f>
        <v>0</v>
      </c>
      <c r="R17" s="28">
        <f>IF(OR('勤務形態一覧_自動計算用'!R17="a",'勤務形態一覧_自動計算用'!R17="b",'勤務形態一覧_自動計算用'!R17="c",'勤務形態一覧_自動計算用'!R17="d",'勤務形態一覧_自動計算用'!R17="e",'勤務形態一覧_自動計算用'!R17="f",'勤務形態一覧_自動計算用'!R17="g",'勤務形態一覧_自動計算用'!R17="h",'勤務形態一覧_自動計算用'!R17="I",'勤務形態一覧_自動計算用'!R17="y"),VLOOKUP('勤務形態一覧_自動計算用'!R17,'事前入力シート'!$C$22:$D$31,2),'勤務形態一覧_自動計算用'!R17*60)</f>
        <v>0</v>
      </c>
      <c r="S17" s="28">
        <f>IF(OR('勤務形態一覧_自動計算用'!S17="a",'勤務形態一覧_自動計算用'!S17="b",'勤務形態一覧_自動計算用'!S17="c",'勤務形態一覧_自動計算用'!S17="d",'勤務形態一覧_自動計算用'!S17="e",'勤務形態一覧_自動計算用'!S17="f",'勤務形態一覧_自動計算用'!S17="g",'勤務形態一覧_自動計算用'!S17="h",'勤務形態一覧_自動計算用'!S17="I",'勤務形態一覧_自動計算用'!S17="y"),VLOOKUP('勤務形態一覧_自動計算用'!S17,'事前入力シート'!$C$22:$D$31,2),'勤務形態一覧_自動計算用'!S17*60)</f>
        <v>0</v>
      </c>
      <c r="T17" s="28">
        <f>IF(OR('勤務形態一覧_自動計算用'!T17="a",'勤務形態一覧_自動計算用'!T17="b",'勤務形態一覧_自動計算用'!T17="c",'勤務形態一覧_自動計算用'!T17="d",'勤務形態一覧_自動計算用'!T17="e",'勤務形態一覧_自動計算用'!T17="f",'勤務形態一覧_自動計算用'!T17="g",'勤務形態一覧_自動計算用'!T17="h",'勤務形態一覧_自動計算用'!T17="I",'勤務形態一覧_自動計算用'!T17="y"),VLOOKUP('勤務形態一覧_自動計算用'!T17,'事前入力シート'!$C$22:$D$31,2),'勤務形態一覧_自動計算用'!T17*60)</f>
        <v>0</v>
      </c>
      <c r="U17" s="28">
        <f>IF(OR('勤務形態一覧_自動計算用'!U17="a",'勤務形態一覧_自動計算用'!U17="b",'勤務形態一覧_自動計算用'!U17="c",'勤務形態一覧_自動計算用'!U17="d",'勤務形態一覧_自動計算用'!U17="e",'勤務形態一覧_自動計算用'!U17="f",'勤務形態一覧_自動計算用'!U17="g",'勤務形態一覧_自動計算用'!U17="h",'勤務形態一覧_自動計算用'!U17="I",'勤務形態一覧_自動計算用'!U17="y"),VLOOKUP('勤務形態一覧_自動計算用'!U17,'事前入力シート'!$C$22:$D$31,2),'勤務形態一覧_自動計算用'!U17*60)</f>
        <v>0</v>
      </c>
      <c r="V17" s="28">
        <f>IF(OR('勤務形態一覧_自動計算用'!V17="a",'勤務形態一覧_自動計算用'!V17="b",'勤務形態一覧_自動計算用'!V17="c",'勤務形態一覧_自動計算用'!V17="d",'勤務形態一覧_自動計算用'!V17="e",'勤務形態一覧_自動計算用'!V17="f",'勤務形態一覧_自動計算用'!V17="g",'勤務形態一覧_自動計算用'!V17="h",'勤務形態一覧_自動計算用'!V17="I",'勤務形態一覧_自動計算用'!V17="y"),VLOOKUP('勤務形態一覧_自動計算用'!V17,'事前入力シート'!$C$22:$D$31,2),'勤務形態一覧_自動計算用'!V17*60)</f>
        <v>0</v>
      </c>
      <c r="W17" s="28">
        <f>IF(OR('勤務形態一覧_自動計算用'!W17="a",'勤務形態一覧_自動計算用'!W17="b",'勤務形態一覧_自動計算用'!W17="c",'勤務形態一覧_自動計算用'!W17="d",'勤務形態一覧_自動計算用'!W17="e",'勤務形態一覧_自動計算用'!W17="f",'勤務形態一覧_自動計算用'!W17="g",'勤務形態一覧_自動計算用'!W17="h",'勤務形態一覧_自動計算用'!W17="I",'勤務形態一覧_自動計算用'!W17="y"),VLOOKUP('勤務形態一覧_自動計算用'!W17,'事前入力シート'!$C$22:$D$31,2),'勤務形態一覧_自動計算用'!W17*60)</f>
        <v>0</v>
      </c>
      <c r="X17" s="28">
        <f>IF(OR('勤務形態一覧_自動計算用'!X17="a",'勤務形態一覧_自動計算用'!X17="b",'勤務形態一覧_自動計算用'!X17="c",'勤務形態一覧_自動計算用'!X17="d",'勤務形態一覧_自動計算用'!X17="e",'勤務形態一覧_自動計算用'!X17="f",'勤務形態一覧_自動計算用'!X17="g",'勤務形態一覧_自動計算用'!X17="h",'勤務形態一覧_自動計算用'!X17="I",'勤務形態一覧_自動計算用'!X17="y"),VLOOKUP('勤務形態一覧_自動計算用'!X17,'事前入力シート'!$C$22:$D$31,2),'勤務形態一覧_自動計算用'!X17*60)</f>
        <v>0</v>
      </c>
      <c r="Y17" s="28">
        <f>IF(OR('勤務形態一覧_自動計算用'!Y17="a",'勤務形態一覧_自動計算用'!Y17="b",'勤務形態一覧_自動計算用'!Y17="c",'勤務形態一覧_自動計算用'!Y17="d",'勤務形態一覧_自動計算用'!Y17="e",'勤務形態一覧_自動計算用'!Y17="f",'勤務形態一覧_自動計算用'!Y17="g",'勤務形態一覧_自動計算用'!Y17="h",'勤務形態一覧_自動計算用'!Y17="I",'勤務形態一覧_自動計算用'!Y17="y"),VLOOKUP('勤務形態一覧_自動計算用'!Y17,'事前入力シート'!$C$22:$D$31,2),'勤務形態一覧_自動計算用'!Y17*60)</f>
        <v>0</v>
      </c>
      <c r="Z17" s="28">
        <f>IF(OR('勤務形態一覧_自動計算用'!Z17="a",'勤務形態一覧_自動計算用'!Z17="b",'勤務形態一覧_自動計算用'!Z17="c",'勤務形態一覧_自動計算用'!Z17="d",'勤務形態一覧_自動計算用'!Z17="e",'勤務形態一覧_自動計算用'!Z17="f",'勤務形態一覧_自動計算用'!Z17="g",'勤務形態一覧_自動計算用'!Z17="h",'勤務形態一覧_自動計算用'!Z17="I",'勤務形態一覧_自動計算用'!Z17="y"),VLOOKUP('勤務形態一覧_自動計算用'!Z17,'事前入力シート'!$C$22:$D$31,2),'勤務形態一覧_自動計算用'!Z17*60)</f>
        <v>0</v>
      </c>
      <c r="AA17" s="28">
        <f>IF(OR('勤務形態一覧_自動計算用'!AA17="a",'勤務形態一覧_自動計算用'!AA17="b",'勤務形態一覧_自動計算用'!AA17="c",'勤務形態一覧_自動計算用'!AA17="d",'勤務形態一覧_自動計算用'!AA17="e",'勤務形態一覧_自動計算用'!AA17="f",'勤務形態一覧_自動計算用'!AA17="g",'勤務形態一覧_自動計算用'!AA17="h",'勤務形態一覧_自動計算用'!AA17="I",'勤務形態一覧_自動計算用'!AA17="y"),VLOOKUP('勤務形態一覧_自動計算用'!AA17,'事前入力シート'!$C$22:$D$31,2),'勤務形態一覧_自動計算用'!AA17*60)</f>
        <v>0</v>
      </c>
      <c r="AB17" s="28">
        <f>IF(OR('勤務形態一覧_自動計算用'!AB17="a",'勤務形態一覧_自動計算用'!AB17="b",'勤務形態一覧_自動計算用'!AB17="c",'勤務形態一覧_自動計算用'!AB17="d",'勤務形態一覧_自動計算用'!AB17="e",'勤務形態一覧_自動計算用'!AB17="f",'勤務形態一覧_自動計算用'!AB17="g",'勤務形態一覧_自動計算用'!AB17="h",'勤務形態一覧_自動計算用'!AB17="I",'勤務形態一覧_自動計算用'!AB17="y"),VLOOKUP('勤務形態一覧_自動計算用'!AB17,'事前入力シート'!$C$22:$D$31,2),'勤務形態一覧_自動計算用'!AB17*60)</f>
        <v>0</v>
      </c>
      <c r="AC17" s="28">
        <f>IF(OR('勤務形態一覧_自動計算用'!AC17="a",'勤務形態一覧_自動計算用'!AC17="b",'勤務形態一覧_自動計算用'!AC17="c",'勤務形態一覧_自動計算用'!AC17="d",'勤務形態一覧_自動計算用'!AC17="e",'勤務形態一覧_自動計算用'!AC17="f",'勤務形態一覧_自動計算用'!AC17="g",'勤務形態一覧_自動計算用'!AC17="h",'勤務形態一覧_自動計算用'!AC17="I",'勤務形態一覧_自動計算用'!AC17="y"),VLOOKUP('勤務形態一覧_自動計算用'!AC17,'事前入力シート'!$C$22:$D$31,2),'勤務形態一覧_自動計算用'!AC17*60)</f>
        <v>0</v>
      </c>
      <c r="AD17" s="28">
        <f>IF(OR('勤務形態一覧_自動計算用'!AD17="a",'勤務形態一覧_自動計算用'!AD17="b",'勤務形態一覧_自動計算用'!AD17="c",'勤務形態一覧_自動計算用'!AD17="d",'勤務形態一覧_自動計算用'!AD17="e",'勤務形態一覧_自動計算用'!AD17="f",'勤務形態一覧_自動計算用'!AD17="g",'勤務形態一覧_自動計算用'!AD17="h",'勤務形態一覧_自動計算用'!AD17="I",'勤務形態一覧_自動計算用'!AD17="y"),VLOOKUP('勤務形態一覧_自動計算用'!AD17,'事前入力シート'!$C$22:$D$31,2),'勤務形態一覧_自動計算用'!AD17*60)</f>
        <v>0</v>
      </c>
      <c r="AE17" s="28">
        <f>IF(OR('勤務形態一覧_自動計算用'!AE17="a",'勤務形態一覧_自動計算用'!AE17="b",'勤務形態一覧_自動計算用'!AE17="c",'勤務形態一覧_自動計算用'!AE17="d",'勤務形態一覧_自動計算用'!AE17="e",'勤務形態一覧_自動計算用'!AE17="f",'勤務形態一覧_自動計算用'!AE17="g",'勤務形態一覧_自動計算用'!AE17="h",'勤務形態一覧_自動計算用'!AE17="I",'勤務形態一覧_自動計算用'!AE17="y"),VLOOKUP('勤務形態一覧_自動計算用'!AE17,'事前入力シート'!$C$22:$D$31,2),'勤務形態一覧_自動計算用'!AE17*60)</f>
        <v>0</v>
      </c>
      <c r="AF17" s="29">
        <f>IF(OR('勤務形態一覧_自動計算用'!AF17="a",'勤務形態一覧_自動計算用'!AF17="b",'勤務形態一覧_自動計算用'!AF17="c",'勤務形態一覧_自動計算用'!AF17="d",'勤務形態一覧_自動計算用'!AF17="e",'勤務形態一覧_自動計算用'!AF17="f",'勤務形態一覧_自動計算用'!AF17="g",'勤務形態一覧_自動計算用'!AF17="h",'勤務形態一覧_自動計算用'!AF17="I",'勤務形態一覧_自動計算用'!AF17="y"),VLOOKUP('勤務形態一覧_自動計算用'!AF17,'事前入力シート'!$C$22:$D$31,2),'勤務形態一覧_自動計算用'!AF17*60)</f>
        <v>0</v>
      </c>
      <c r="AG17" s="39">
        <f t="shared" si="0"/>
        <v>0</v>
      </c>
      <c r="AH17" s="40">
        <f t="shared" si="1"/>
        <v>0</v>
      </c>
      <c r="AI17" s="40" t="e">
        <f t="shared" si="2"/>
        <v>#DIV/0!</v>
      </c>
    </row>
    <row r="18" spans="1:35" ht="18" customHeight="1">
      <c r="A18" s="23"/>
      <c r="B18" s="24"/>
      <c r="C18" s="140"/>
      <c r="D18" s="140"/>
      <c r="E18" s="28">
        <f>IF(OR('勤務形態一覧_自動計算用'!E18="a",'勤務形態一覧_自動計算用'!E18="b",'勤務形態一覧_自動計算用'!E18="c",'勤務形態一覧_自動計算用'!E18="d",'勤務形態一覧_自動計算用'!E18="e",'勤務形態一覧_自動計算用'!E18="f",'勤務形態一覧_自動計算用'!E18="g",'勤務形態一覧_自動計算用'!E18="h",'勤務形態一覧_自動計算用'!E18="I",'勤務形態一覧_自動計算用'!E18="y"),VLOOKUP('勤務形態一覧_自動計算用'!E18,'事前入力シート'!$C$22:$D$31,2),'勤務形態一覧_自動計算用'!E18*60)</f>
        <v>0</v>
      </c>
      <c r="F18" s="28">
        <f>IF(OR('勤務形態一覧_自動計算用'!F18="a",'勤務形態一覧_自動計算用'!F18="b",'勤務形態一覧_自動計算用'!F18="c",'勤務形態一覧_自動計算用'!F18="d",'勤務形態一覧_自動計算用'!F18="e",'勤務形態一覧_自動計算用'!F18="f",'勤務形態一覧_自動計算用'!F18="g",'勤務形態一覧_自動計算用'!F18="h",'勤務形態一覧_自動計算用'!F18="I",'勤務形態一覧_自動計算用'!F18="y"),VLOOKUP('勤務形態一覧_自動計算用'!F18,'事前入力シート'!$C$22:$D$31,2),'勤務形態一覧_自動計算用'!F18*60)</f>
        <v>0</v>
      </c>
      <c r="G18" s="28">
        <f>IF(OR('勤務形態一覧_自動計算用'!G18="a",'勤務形態一覧_自動計算用'!G18="b",'勤務形態一覧_自動計算用'!G18="c",'勤務形態一覧_自動計算用'!G18="d",'勤務形態一覧_自動計算用'!G18="e",'勤務形態一覧_自動計算用'!G18="f",'勤務形態一覧_自動計算用'!G18="g",'勤務形態一覧_自動計算用'!G18="h",'勤務形態一覧_自動計算用'!G18="I",'勤務形態一覧_自動計算用'!G18="y"),VLOOKUP('勤務形態一覧_自動計算用'!G18,'事前入力シート'!$C$22:$D$31,2),'勤務形態一覧_自動計算用'!G18*60)</f>
        <v>0</v>
      </c>
      <c r="H18" s="28">
        <f>IF(OR('勤務形態一覧_自動計算用'!H18="a",'勤務形態一覧_自動計算用'!H18="b",'勤務形態一覧_自動計算用'!H18="c",'勤務形態一覧_自動計算用'!H18="d",'勤務形態一覧_自動計算用'!H18="e",'勤務形態一覧_自動計算用'!H18="f",'勤務形態一覧_自動計算用'!H18="g",'勤務形態一覧_自動計算用'!H18="h",'勤務形態一覧_自動計算用'!H18="I",'勤務形態一覧_自動計算用'!H18="y"),VLOOKUP('勤務形態一覧_自動計算用'!H18,'事前入力シート'!$C$22:$D$31,2),'勤務形態一覧_自動計算用'!H18*60)</f>
        <v>0</v>
      </c>
      <c r="I18" s="28">
        <f>IF(OR('勤務形態一覧_自動計算用'!I18="a",'勤務形態一覧_自動計算用'!I18="b",'勤務形態一覧_自動計算用'!I18="c",'勤務形態一覧_自動計算用'!I18="d",'勤務形態一覧_自動計算用'!I18="e",'勤務形態一覧_自動計算用'!I18="f",'勤務形態一覧_自動計算用'!I18="g",'勤務形態一覧_自動計算用'!I18="h",'勤務形態一覧_自動計算用'!I18="I",'勤務形態一覧_自動計算用'!I18="y"),VLOOKUP('勤務形態一覧_自動計算用'!I18,'事前入力シート'!$C$22:$D$31,2),'勤務形態一覧_自動計算用'!I18*60)</f>
        <v>0</v>
      </c>
      <c r="J18" s="28">
        <f>IF(OR('勤務形態一覧_自動計算用'!J18="a",'勤務形態一覧_自動計算用'!J18="b",'勤務形態一覧_自動計算用'!J18="c",'勤務形態一覧_自動計算用'!J18="d",'勤務形態一覧_自動計算用'!J18="e",'勤務形態一覧_自動計算用'!J18="f",'勤務形態一覧_自動計算用'!J18="g",'勤務形態一覧_自動計算用'!J18="h",'勤務形態一覧_自動計算用'!J18="I",'勤務形態一覧_自動計算用'!J18="y"),VLOOKUP('勤務形態一覧_自動計算用'!J18,'事前入力シート'!$C$22:$D$31,2),'勤務形態一覧_自動計算用'!J18*60)</f>
        <v>0</v>
      </c>
      <c r="K18" s="28">
        <f>IF(OR('勤務形態一覧_自動計算用'!K18="a",'勤務形態一覧_自動計算用'!K18="b",'勤務形態一覧_自動計算用'!K18="c",'勤務形態一覧_自動計算用'!K18="d",'勤務形態一覧_自動計算用'!K18="e",'勤務形態一覧_自動計算用'!K18="f",'勤務形態一覧_自動計算用'!K18="g",'勤務形態一覧_自動計算用'!K18="h",'勤務形態一覧_自動計算用'!K18="I",'勤務形態一覧_自動計算用'!K18="y"),VLOOKUP('勤務形態一覧_自動計算用'!K18,'事前入力シート'!$C$22:$D$31,2),'勤務形態一覧_自動計算用'!K18*60)</f>
        <v>0</v>
      </c>
      <c r="L18" s="28">
        <f>IF(OR('勤務形態一覧_自動計算用'!L18="a",'勤務形態一覧_自動計算用'!L18="b",'勤務形態一覧_自動計算用'!L18="c",'勤務形態一覧_自動計算用'!L18="d",'勤務形態一覧_自動計算用'!L18="e",'勤務形態一覧_自動計算用'!L18="f",'勤務形態一覧_自動計算用'!L18="g",'勤務形態一覧_自動計算用'!L18="h",'勤務形態一覧_自動計算用'!L18="I",'勤務形態一覧_自動計算用'!L18="y"),VLOOKUP('勤務形態一覧_自動計算用'!L18,'事前入力シート'!$C$22:$D$31,2),'勤務形態一覧_自動計算用'!L18*60)</f>
        <v>0</v>
      </c>
      <c r="M18" s="28">
        <f>IF(OR('勤務形態一覧_自動計算用'!M18="a",'勤務形態一覧_自動計算用'!M18="b",'勤務形態一覧_自動計算用'!M18="c",'勤務形態一覧_自動計算用'!M18="d",'勤務形態一覧_自動計算用'!M18="e",'勤務形態一覧_自動計算用'!M18="f",'勤務形態一覧_自動計算用'!M18="g",'勤務形態一覧_自動計算用'!M18="h",'勤務形態一覧_自動計算用'!M18="I",'勤務形態一覧_自動計算用'!M18="y"),VLOOKUP('勤務形態一覧_自動計算用'!M18,'事前入力シート'!$C$22:$D$31,2),'勤務形態一覧_自動計算用'!M18*60)</f>
        <v>0</v>
      </c>
      <c r="N18" s="28">
        <f>IF(OR('勤務形態一覧_自動計算用'!N18="a",'勤務形態一覧_自動計算用'!N18="b",'勤務形態一覧_自動計算用'!N18="c",'勤務形態一覧_自動計算用'!N18="d",'勤務形態一覧_自動計算用'!N18="e",'勤務形態一覧_自動計算用'!N18="f",'勤務形態一覧_自動計算用'!N18="g",'勤務形態一覧_自動計算用'!N18="h",'勤務形態一覧_自動計算用'!N18="I",'勤務形態一覧_自動計算用'!N18="y"),VLOOKUP('勤務形態一覧_自動計算用'!N18,'事前入力シート'!$C$22:$D$31,2),'勤務形態一覧_自動計算用'!N18*60)</f>
        <v>0</v>
      </c>
      <c r="O18" s="28">
        <f>IF(OR('勤務形態一覧_自動計算用'!O18="a",'勤務形態一覧_自動計算用'!O18="b",'勤務形態一覧_自動計算用'!O18="c",'勤務形態一覧_自動計算用'!O18="d",'勤務形態一覧_自動計算用'!O18="e",'勤務形態一覧_自動計算用'!O18="f",'勤務形態一覧_自動計算用'!O18="g",'勤務形態一覧_自動計算用'!O18="h",'勤務形態一覧_自動計算用'!O18="I",'勤務形態一覧_自動計算用'!O18="y"),VLOOKUP('勤務形態一覧_自動計算用'!O18,'事前入力シート'!$C$22:$D$31,2),'勤務形態一覧_自動計算用'!O18*60)</f>
        <v>0</v>
      </c>
      <c r="P18" s="28">
        <f>IF(OR('勤務形態一覧_自動計算用'!P18="a",'勤務形態一覧_自動計算用'!P18="b",'勤務形態一覧_自動計算用'!P18="c",'勤務形態一覧_自動計算用'!P18="d",'勤務形態一覧_自動計算用'!P18="e",'勤務形態一覧_自動計算用'!P18="f",'勤務形態一覧_自動計算用'!P18="g",'勤務形態一覧_自動計算用'!P18="h",'勤務形態一覧_自動計算用'!P18="I",'勤務形態一覧_自動計算用'!P18="y"),VLOOKUP('勤務形態一覧_自動計算用'!P18,'事前入力シート'!$C$22:$D$31,2),'勤務形態一覧_自動計算用'!P18*60)</f>
        <v>0</v>
      </c>
      <c r="Q18" s="28">
        <f>IF(OR('勤務形態一覧_自動計算用'!Q18="a",'勤務形態一覧_自動計算用'!Q18="b",'勤務形態一覧_自動計算用'!Q18="c",'勤務形態一覧_自動計算用'!Q18="d",'勤務形態一覧_自動計算用'!Q18="e",'勤務形態一覧_自動計算用'!Q18="f",'勤務形態一覧_自動計算用'!Q18="g",'勤務形態一覧_自動計算用'!Q18="h",'勤務形態一覧_自動計算用'!Q18="I",'勤務形態一覧_自動計算用'!Q18="y"),VLOOKUP('勤務形態一覧_自動計算用'!Q18,'事前入力シート'!$C$22:$D$31,2),'勤務形態一覧_自動計算用'!Q18*60)</f>
        <v>0</v>
      </c>
      <c r="R18" s="28">
        <f>IF(OR('勤務形態一覧_自動計算用'!R18="a",'勤務形態一覧_自動計算用'!R18="b",'勤務形態一覧_自動計算用'!R18="c",'勤務形態一覧_自動計算用'!R18="d",'勤務形態一覧_自動計算用'!R18="e",'勤務形態一覧_自動計算用'!R18="f",'勤務形態一覧_自動計算用'!R18="g",'勤務形態一覧_自動計算用'!R18="h",'勤務形態一覧_自動計算用'!R18="I",'勤務形態一覧_自動計算用'!R18="y"),VLOOKUP('勤務形態一覧_自動計算用'!R18,'事前入力シート'!$C$22:$D$31,2),'勤務形態一覧_自動計算用'!R18*60)</f>
        <v>0</v>
      </c>
      <c r="S18" s="28">
        <f>IF(OR('勤務形態一覧_自動計算用'!S18="a",'勤務形態一覧_自動計算用'!S18="b",'勤務形態一覧_自動計算用'!S18="c",'勤務形態一覧_自動計算用'!S18="d",'勤務形態一覧_自動計算用'!S18="e",'勤務形態一覧_自動計算用'!S18="f",'勤務形態一覧_自動計算用'!S18="g",'勤務形態一覧_自動計算用'!S18="h",'勤務形態一覧_自動計算用'!S18="I",'勤務形態一覧_自動計算用'!S18="y"),VLOOKUP('勤務形態一覧_自動計算用'!S18,'事前入力シート'!$C$22:$D$31,2),'勤務形態一覧_自動計算用'!S18*60)</f>
        <v>0</v>
      </c>
      <c r="T18" s="28">
        <f>IF(OR('勤務形態一覧_自動計算用'!T18="a",'勤務形態一覧_自動計算用'!T18="b",'勤務形態一覧_自動計算用'!T18="c",'勤務形態一覧_自動計算用'!T18="d",'勤務形態一覧_自動計算用'!T18="e",'勤務形態一覧_自動計算用'!T18="f",'勤務形態一覧_自動計算用'!T18="g",'勤務形態一覧_自動計算用'!T18="h",'勤務形態一覧_自動計算用'!T18="I",'勤務形態一覧_自動計算用'!T18="y"),VLOOKUP('勤務形態一覧_自動計算用'!T18,'事前入力シート'!$C$22:$D$31,2),'勤務形態一覧_自動計算用'!T18*60)</f>
        <v>0</v>
      </c>
      <c r="U18" s="28">
        <f>IF(OR('勤務形態一覧_自動計算用'!U18="a",'勤務形態一覧_自動計算用'!U18="b",'勤務形態一覧_自動計算用'!U18="c",'勤務形態一覧_自動計算用'!U18="d",'勤務形態一覧_自動計算用'!U18="e",'勤務形態一覧_自動計算用'!U18="f",'勤務形態一覧_自動計算用'!U18="g",'勤務形態一覧_自動計算用'!U18="h",'勤務形態一覧_自動計算用'!U18="I",'勤務形態一覧_自動計算用'!U18="y"),VLOOKUP('勤務形態一覧_自動計算用'!U18,'事前入力シート'!$C$22:$D$31,2),'勤務形態一覧_自動計算用'!U18*60)</f>
        <v>0</v>
      </c>
      <c r="V18" s="28">
        <f>IF(OR('勤務形態一覧_自動計算用'!V18="a",'勤務形態一覧_自動計算用'!V18="b",'勤務形態一覧_自動計算用'!V18="c",'勤務形態一覧_自動計算用'!V18="d",'勤務形態一覧_自動計算用'!V18="e",'勤務形態一覧_自動計算用'!V18="f",'勤務形態一覧_自動計算用'!V18="g",'勤務形態一覧_自動計算用'!V18="h",'勤務形態一覧_自動計算用'!V18="I",'勤務形態一覧_自動計算用'!V18="y"),VLOOKUP('勤務形態一覧_自動計算用'!V18,'事前入力シート'!$C$22:$D$31,2),'勤務形態一覧_自動計算用'!V18*60)</f>
        <v>0</v>
      </c>
      <c r="W18" s="28">
        <f>IF(OR('勤務形態一覧_自動計算用'!W18="a",'勤務形態一覧_自動計算用'!W18="b",'勤務形態一覧_自動計算用'!W18="c",'勤務形態一覧_自動計算用'!W18="d",'勤務形態一覧_自動計算用'!W18="e",'勤務形態一覧_自動計算用'!W18="f",'勤務形態一覧_自動計算用'!W18="g",'勤務形態一覧_自動計算用'!W18="h",'勤務形態一覧_自動計算用'!W18="I",'勤務形態一覧_自動計算用'!W18="y"),VLOOKUP('勤務形態一覧_自動計算用'!W18,'事前入力シート'!$C$22:$D$31,2),'勤務形態一覧_自動計算用'!W18*60)</f>
        <v>0</v>
      </c>
      <c r="X18" s="28">
        <f>IF(OR('勤務形態一覧_自動計算用'!X18="a",'勤務形態一覧_自動計算用'!X18="b",'勤務形態一覧_自動計算用'!X18="c",'勤務形態一覧_自動計算用'!X18="d",'勤務形態一覧_自動計算用'!X18="e",'勤務形態一覧_自動計算用'!X18="f",'勤務形態一覧_自動計算用'!X18="g",'勤務形態一覧_自動計算用'!X18="h",'勤務形態一覧_自動計算用'!X18="I",'勤務形態一覧_自動計算用'!X18="y"),VLOOKUP('勤務形態一覧_自動計算用'!X18,'事前入力シート'!$C$22:$D$31,2),'勤務形態一覧_自動計算用'!X18*60)</f>
        <v>0</v>
      </c>
      <c r="Y18" s="28">
        <f>IF(OR('勤務形態一覧_自動計算用'!Y18="a",'勤務形態一覧_自動計算用'!Y18="b",'勤務形態一覧_自動計算用'!Y18="c",'勤務形態一覧_自動計算用'!Y18="d",'勤務形態一覧_自動計算用'!Y18="e",'勤務形態一覧_自動計算用'!Y18="f",'勤務形態一覧_自動計算用'!Y18="g",'勤務形態一覧_自動計算用'!Y18="h",'勤務形態一覧_自動計算用'!Y18="I",'勤務形態一覧_自動計算用'!Y18="y"),VLOOKUP('勤務形態一覧_自動計算用'!Y18,'事前入力シート'!$C$22:$D$31,2),'勤務形態一覧_自動計算用'!Y18*60)</f>
        <v>0</v>
      </c>
      <c r="Z18" s="28">
        <f>IF(OR('勤務形態一覧_自動計算用'!Z18="a",'勤務形態一覧_自動計算用'!Z18="b",'勤務形態一覧_自動計算用'!Z18="c",'勤務形態一覧_自動計算用'!Z18="d",'勤務形態一覧_自動計算用'!Z18="e",'勤務形態一覧_自動計算用'!Z18="f",'勤務形態一覧_自動計算用'!Z18="g",'勤務形態一覧_自動計算用'!Z18="h",'勤務形態一覧_自動計算用'!Z18="I",'勤務形態一覧_自動計算用'!Z18="y"),VLOOKUP('勤務形態一覧_自動計算用'!Z18,'事前入力シート'!$C$22:$D$31,2),'勤務形態一覧_自動計算用'!Z18*60)</f>
        <v>0</v>
      </c>
      <c r="AA18" s="28">
        <f>IF(OR('勤務形態一覧_自動計算用'!AA18="a",'勤務形態一覧_自動計算用'!AA18="b",'勤務形態一覧_自動計算用'!AA18="c",'勤務形態一覧_自動計算用'!AA18="d",'勤務形態一覧_自動計算用'!AA18="e",'勤務形態一覧_自動計算用'!AA18="f",'勤務形態一覧_自動計算用'!AA18="g",'勤務形態一覧_自動計算用'!AA18="h",'勤務形態一覧_自動計算用'!AA18="I",'勤務形態一覧_自動計算用'!AA18="y"),VLOOKUP('勤務形態一覧_自動計算用'!AA18,'事前入力シート'!$C$22:$D$31,2),'勤務形態一覧_自動計算用'!AA18*60)</f>
        <v>0</v>
      </c>
      <c r="AB18" s="28">
        <f>IF(OR('勤務形態一覧_自動計算用'!AB18="a",'勤務形態一覧_自動計算用'!AB18="b",'勤務形態一覧_自動計算用'!AB18="c",'勤務形態一覧_自動計算用'!AB18="d",'勤務形態一覧_自動計算用'!AB18="e",'勤務形態一覧_自動計算用'!AB18="f",'勤務形態一覧_自動計算用'!AB18="g",'勤務形態一覧_自動計算用'!AB18="h",'勤務形態一覧_自動計算用'!AB18="I",'勤務形態一覧_自動計算用'!AB18="y"),VLOOKUP('勤務形態一覧_自動計算用'!AB18,'事前入力シート'!$C$22:$D$31,2),'勤務形態一覧_自動計算用'!AB18*60)</f>
        <v>0</v>
      </c>
      <c r="AC18" s="28">
        <f>IF(OR('勤務形態一覧_自動計算用'!AC18="a",'勤務形態一覧_自動計算用'!AC18="b",'勤務形態一覧_自動計算用'!AC18="c",'勤務形態一覧_自動計算用'!AC18="d",'勤務形態一覧_自動計算用'!AC18="e",'勤務形態一覧_自動計算用'!AC18="f",'勤務形態一覧_自動計算用'!AC18="g",'勤務形態一覧_自動計算用'!AC18="h",'勤務形態一覧_自動計算用'!AC18="I",'勤務形態一覧_自動計算用'!AC18="y"),VLOOKUP('勤務形態一覧_自動計算用'!AC18,'事前入力シート'!$C$22:$D$31,2),'勤務形態一覧_自動計算用'!AC18*60)</f>
        <v>0</v>
      </c>
      <c r="AD18" s="28">
        <f>IF(OR('勤務形態一覧_自動計算用'!AD18="a",'勤務形態一覧_自動計算用'!AD18="b",'勤務形態一覧_自動計算用'!AD18="c",'勤務形態一覧_自動計算用'!AD18="d",'勤務形態一覧_自動計算用'!AD18="e",'勤務形態一覧_自動計算用'!AD18="f",'勤務形態一覧_自動計算用'!AD18="g",'勤務形態一覧_自動計算用'!AD18="h",'勤務形態一覧_自動計算用'!AD18="I",'勤務形態一覧_自動計算用'!AD18="y"),VLOOKUP('勤務形態一覧_自動計算用'!AD18,'事前入力シート'!$C$22:$D$31,2),'勤務形態一覧_自動計算用'!AD18*60)</f>
        <v>0</v>
      </c>
      <c r="AE18" s="28">
        <f>IF(OR('勤務形態一覧_自動計算用'!AE18="a",'勤務形態一覧_自動計算用'!AE18="b",'勤務形態一覧_自動計算用'!AE18="c",'勤務形態一覧_自動計算用'!AE18="d",'勤務形態一覧_自動計算用'!AE18="e",'勤務形態一覧_自動計算用'!AE18="f",'勤務形態一覧_自動計算用'!AE18="g",'勤務形態一覧_自動計算用'!AE18="h",'勤務形態一覧_自動計算用'!AE18="I",'勤務形態一覧_自動計算用'!AE18="y"),VLOOKUP('勤務形態一覧_自動計算用'!AE18,'事前入力シート'!$C$22:$D$31,2),'勤務形態一覧_自動計算用'!AE18*60)</f>
        <v>0</v>
      </c>
      <c r="AF18" s="29">
        <f>IF(OR('勤務形態一覧_自動計算用'!AF18="a",'勤務形態一覧_自動計算用'!AF18="b",'勤務形態一覧_自動計算用'!AF18="c",'勤務形態一覧_自動計算用'!AF18="d",'勤務形態一覧_自動計算用'!AF18="e",'勤務形態一覧_自動計算用'!AF18="f",'勤務形態一覧_自動計算用'!AF18="g",'勤務形態一覧_自動計算用'!AF18="h",'勤務形態一覧_自動計算用'!AF18="I",'勤務形態一覧_自動計算用'!AF18="y"),VLOOKUP('勤務形態一覧_自動計算用'!AF18,'事前入力シート'!$C$22:$D$31,2),'勤務形態一覧_自動計算用'!AF18*60)</f>
        <v>0</v>
      </c>
      <c r="AG18" s="39">
        <f t="shared" si="0"/>
        <v>0</v>
      </c>
      <c r="AH18" s="40">
        <f t="shared" si="1"/>
        <v>0</v>
      </c>
      <c r="AI18" s="40" t="e">
        <f t="shared" si="2"/>
        <v>#DIV/0!</v>
      </c>
    </row>
    <row r="19" spans="1:35" ht="18" customHeight="1">
      <c r="A19" s="23"/>
      <c r="B19" s="24"/>
      <c r="C19" s="140"/>
      <c r="D19" s="140"/>
      <c r="E19" s="28">
        <f>IF(OR('勤務形態一覧_自動計算用'!E19="a",'勤務形態一覧_自動計算用'!E19="b",'勤務形態一覧_自動計算用'!E19="c",'勤務形態一覧_自動計算用'!E19="d",'勤務形態一覧_自動計算用'!E19="e",'勤務形態一覧_自動計算用'!E19="f",'勤務形態一覧_自動計算用'!E19="g",'勤務形態一覧_自動計算用'!E19="h",'勤務形態一覧_自動計算用'!E19="I",'勤務形態一覧_自動計算用'!E19="y"),VLOOKUP('勤務形態一覧_自動計算用'!E19,'事前入力シート'!$C$22:$D$31,2),'勤務形態一覧_自動計算用'!E19*60)</f>
        <v>0</v>
      </c>
      <c r="F19" s="28">
        <f>IF(OR('勤務形態一覧_自動計算用'!F19="a",'勤務形態一覧_自動計算用'!F19="b",'勤務形態一覧_自動計算用'!F19="c",'勤務形態一覧_自動計算用'!F19="d",'勤務形態一覧_自動計算用'!F19="e",'勤務形態一覧_自動計算用'!F19="f",'勤務形態一覧_自動計算用'!F19="g",'勤務形態一覧_自動計算用'!F19="h",'勤務形態一覧_自動計算用'!F19="I",'勤務形態一覧_自動計算用'!F19="y"),VLOOKUP('勤務形態一覧_自動計算用'!F19,'事前入力シート'!$C$22:$D$31,2),'勤務形態一覧_自動計算用'!F19*60)</f>
        <v>0</v>
      </c>
      <c r="G19" s="28">
        <f>IF(OR('勤務形態一覧_自動計算用'!G19="a",'勤務形態一覧_自動計算用'!G19="b",'勤務形態一覧_自動計算用'!G19="c",'勤務形態一覧_自動計算用'!G19="d",'勤務形態一覧_自動計算用'!G19="e",'勤務形態一覧_自動計算用'!G19="f",'勤務形態一覧_自動計算用'!G19="g",'勤務形態一覧_自動計算用'!G19="h",'勤務形態一覧_自動計算用'!G19="I",'勤務形態一覧_自動計算用'!G19="y"),VLOOKUP('勤務形態一覧_自動計算用'!G19,'事前入力シート'!$C$22:$D$31,2),'勤務形態一覧_自動計算用'!G19*60)</f>
        <v>0</v>
      </c>
      <c r="H19" s="28">
        <f>IF(OR('勤務形態一覧_自動計算用'!H19="a",'勤務形態一覧_自動計算用'!H19="b",'勤務形態一覧_自動計算用'!H19="c",'勤務形態一覧_自動計算用'!H19="d",'勤務形態一覧_自動計算用'!H19="e",'勤務形態一覧_自動計算用'!H19="f",'勤務形態一覧_自動計算用'!H19="g",'勤務形態一覧_自動計算用'!H19="h",'勤務形態一覧_自動計算用'!H19="I",'勤務形態一覧_自動計算用'!H19="y"),VLOOKUP('勤務形態一覧_自動計算用'!H19,'事前入力シート'!$C$22:$D$31,2),'勤務形態一覧_自動計算用'!H19*60)</f>
        <v>0</v>
      </c>
      <c r="I19" s="28">
        <f>IF(OR('勤務形態一覧_自動計算用'!I19="a",'勤務形態一覧_自動計算用'!I19="b",'勤務形態一覧_自動計算用'!I19="c",'勤務形態一覧_自動計算用'!I19="d",'勤務形態一覧_自動計算用'!I19="e",'勤務形態一覧_自動計算用'!I19="f",'勤務形態一覧_自動計算用'!I19="g",'勤務形態一覧_自動計算用'!I19="h",'勤務形態一覧_自動計算用'!I19="I",'勤務形態一覧_自動計算用'!I19="y"),VLOOKUP('勤務形態一覧_自動計算用'!I19,'事前入力シート'!$C$22:$D$31,2),'勤務形態一覧_自動計算用'!I19*60)</f>
        <v>0</v>
      </c>
      <c r="J19" s="28">
        <f>IF(OR('勤務形態一覧_自動計算用'!J19="a",'勤務形態一覧_自動計算用'!J19="b",'勤務形態一覧_自動計算用'!J19="c",'勤務形態一覧_自動計算用'!J19="d",'勤務形態一覧_自動計算用'!J19="e",'勤務形態一覧_自動計算用'!J19="f",'勤務形態一覧_自動計算用'!J19="g",'勤務形態一覧_自動計算用'!J19="h",'勤務形態一覧_自動計算用'!J19="I",'勤務形態一覧_自動計算用'!J19="y"),VLOOKUP('勤務形態一覧_自動計算用'!J19,'事前入力シート'!$C$22:$D$31,2),'勤務形態一覧_自動計算用'!J19*60)</f>
        <v>0</v>
      </c>
      <c r="K19" s="28">
        <f>IF(OR('勤務形態一覧_自動計算用'!K19="a",'勤務形態一覧_自動計算用'!K19="b",'勤務形態一覧_自動計算用'!K19="c",'勤務形態一覧_自動計算用'!K19="d",'勤務形態一覧_自動計算用'!K19="e",'勤務形態一覧_自動計算用'!K19="f",'勤務形態一覧_自動計算用'!K19="g",'勤務形態一覧_自動計算用'!K19="h",'勤務形態一覧_自動計算用'!K19="I",'勤務形態一覧_自動計算用'!K19="y"),VLOOKUP('勤務形態一覧_自動計算用'!K19,'事前入力シート'!$C$22:$D$31,2),'勤務形態一覧_自動計算用'!K19*60)</f>
        <v>0</v>
      </c>
      <c r="L19" s="28">
        <f>IF(OR('勤務形態一覧_自動計算用'!L19="a",'勤務形態一覧_自動計算用'!L19="b",'勤務形態一覧_自動計算用'!L19="c",'勤務形態一覧_自動計算用'!L19="d",'勤務形態一覧_自動計算用'!L19="e",'勤務形態一覧_自動計算用'!L19="f",'勤務形態一覧_自動計算用'!L19="g",'勤務形態一覧_自動計算用'!L19="h",'勤務形態一覧_自動計算用'!L19="I",'勤務形態一覧_自動計算用'!L19="y"),VLOOKUP('勤務形態一覧_自動計算用'!L19,'事前入力シート'!$C$22:$D$31,2),'勤務形態一覧_自動計算用'!L19*60)</f>
        <v>0</v>
      </c>
      <c r="M19" s="28">
        <f>IF(OR('勤務形態一覧_自動計算用'!M19="a",'勤務形態一覧_自動計算用'!M19="b",'勤務形態一覧_自動計算用'!M19="c",'勤務形態一覧_自動計算用'!M19="d",'勤務形態一覧_自動計算用'!M19="e",'勤務形態一覧_自動計算用'!M19="f",'勤務形態一覧_自動計算用'!M19="g",'勤務形態一覧_自動計算用'!M19="h",'勤務形態一覧_自動計算用'!M19="I",'勤務形態一覧_自動計算用'!M19="y"),VLOOKUP('勤務形態一覧_自動計算用'!M19,'事前入力シート'!$C$22:$D$31,2),'勤務形態一覧_自動計算用'!M19*60)</f>
        <v>0</v>
      </c>
      <c r="N19" s="28">
        <f>IF(OR('勤務形態一覧_自動計算用'!N19="a",'勤務形態一覧_自動計算用'!N19="b",'勤務形態一覧_自動計算用'!N19="c",'勤務形態一覧_自動計算用'!N19="d",'勤務形態一覧_自動計算用'!N19="e",'勤務形態一覧_自動計算用'!N19="f",'勤務形態一覧_自動計算用'!N19="g",'勤務形態一覧_自動計算用'!N19="h",'勤務形態一覧_自動計算用'!N19="I",'勤務形態一覧_自動計算用'!N19="y"),VLOOKUP('勤務形態一覧_自動計算用'!N19,'事前入力シート'!$C$22:$D$31,2),'勤務形態一覧_自動計算用'!N19*60)</f>
        <v>0</v>
      </c>
      <c r="O19" s="28">
        <f>IF(OR('勤務形態一覧_自動計算用'!O19="a",'勤務形態一覧_自動計算用'!O19="b",'勤務形態一覧_自動計算用'!O19="c",'勤務形態一覧_自動計算用'!O19="d",'勤務形態一覧_自動計算用'!O19="e",'勤務形態一覧_自動計算用'!O19="f",'勤務形態一覧_自動計算用'!O19="g",'勤務形態一覧_自動計算用'!O19="h",'勤務形態一覧_自動計算用'!O19="I",'勤務形態一覧_自動計算用'!O19="y"),VLOOKUP('勤務形態一覧_自動計算用'!O19,'事前入力シート'!$C$22:$D$31,2),'勤務形態一覧_自動計算用'!O19*60)</f>
        <v>0</v>
      </c>
      <c r="P19" s="28">
        <f>IF(OR('勤務形態一覧_自動計算用'!P19="a",'勤務形態一覧_自動計算用'!P19="b",'勤務形態一覧_自動計算用'!P19="c",'勤務形態一覧_自動計算用'!P19="d",'勤務形態一覧_自動計算用'!P19="e",'勤務形態一覧_自動計算用'!P19="f",'勤務形態一覧_自動計算用'!P19="g",'勤務形態一覧_自動計算用'!P19="h",'勤務形態一覧_自動計算用'!P19="I",'勤務形態一覧_自動計算用'!P19="y"),VLOOKUP('勤務形態一覧_自動計算用'!P19,'事前入力シート'!$C$22:$D$31,2),'勤務形態一覧_自動計算用'!P19*60)</f>
        <v>0</v>
      </c>
      <c r="Q19" s="28">
        <f>IF(OR('勤務形態一覧_自動計算用'!Q19="a",'勤務形態一覧_自動計算用'!Q19="b",'勤務形態一覧_自動計算用'!Q19="c",'勤務形態一覧_自動計算用'!Q19="d",'勤務形態一覧_自動計算用'!Q19="e",'勤務形態一覧_自動計算用'!Q19="f",'勤務形態一覧_自動計算用'!Q19="g",'勤務形態一覧_自動計算用'!Q19="h",'勤務形態一覧_自動計算用'!Q19="I",'勤務形態一覧_自動計算用'!Q19="y"),VLOOKUP('勤務形態一覧_自動計算用'!Q19,'事前入力シート'!$C$22:$D$31,2),'勤務形態一覧_自動計算用'!Q19*60)</f>
        <v>0</v>
      </c>
      <c r="R19" s="28">
        <f>IF(OR('勤務形態一覧_自動計算用'!R19="a",'勤務形態一覧_自動計算用'!R19="b",'勤務形態一覧_自動計算用'!R19="c",'勤務形態一覧_自動計算用'!R19="d",'勤務形態一覧_自動計算用'!R19="e",'勤務形態一覧_自動計算用'!R19="f",'勤務形態一覧_自動計算用'!R19="g",'勤務形態一覧_自動計算用'!R19="h",'勤務形態一覧_自動計算用'!R19="I",'勤務形態一覧_自動計算用'!R19="y"),VLOOKUP('勤務形態一覧_自動計算用'!R19,'事前入力シート'!$C$22:$D$31,2),'勤務形態一覧_自動計算用'!R19*60)</f>
        <v>0</v>
      </c>
      <c r="S19" s="28">
        <f>IF(OR('勤務形態一覧_自動計算用'!S19="a",'勤務形態一覧_自動計算用'!S19="b",'勤務形態一覧_自動計算用'!S19="c",'勤務形態一覧_自動計算用'!S19="d",'勤務形態一覧_自動計算用'!S19="e",'勤務形態一覧_自動計算用'!S19="f",'勤務形態一覧_自動計算用'!S19="g",'勤務形態一覧_自動計算用'!S19="h",'勤務形態一覧_自動計算用'!S19="I",'勤務形態一覧_自動計算用'!S19="y"),VLOOKUP('勤務形態一覧_自動計算用'!S19,'事前入力シート'!$C$22:$D$31,2),'勤務形態一覧_自動計算用'!S19*60)</f>
        <v>0</v>
      </c>
      <c r="T19" s="28">
        <f>IF(OR('勤務形態一覧_自動計算用'!T19="a",'勤務形態一覧_自動計算用'!T19="b",'勤務形態一覧_自動計算用'!T19="c",'勤務形態一覧_自動計算用'!T19="d",'勤務形態一覧_自動計算用'!T19="e",'勤務形態一覧_自動計算用'!T19="f",'勤務形態一覧_自動計算用'!T19="g",'勤務形態一覧_自動計算用'!T19="h",'勤務形態一覧_自動計算用'!T19="I",'勤務形態一覧_自動計算用'!T19="y"),VLOOKUP('勤務形態一覧_自動計算用'!T19,'事前入力シート'!$C$22:$D$31,2),'勤務形態一覧_自動計算用'!T19*60)</f>
        <v>0</v>
      </c>
      <c r="U19" s="28">
        <f>IF(OR('勤務形態一覧_自動計算用'!U19="a",'勤務形態一覧_自動計算用'!U19="b",'勤務形態一覧_自動計算用'!U19="c",'勤務形態一覧_自動計算用'!U19="d",'勤務形態一覧_自動計算用'!U19="e",'勤務形態一覧_自動計算用'!U19="f",'勤務形態一覧_自動計算用'!U19="g",'勤務形態一覧_自動計算用'!U19="h",'勤務形態一覧_自動計算用'!U19="I",'勤務形態一覧_自動計算用'!U19="y"),VLOOKUP('勤務形態一覧_自動計算用'!U19,'事前入力シート'!$C$22:$D$31,2),'勤務形態一覧_自動計算用'!U19*60)</f>
        <v>0</v>
      </c>
      <c r="V19" s="28">
        <f>IF(OR('勤務形態一覧_自動計算用'!V19="a",'勤務形態一覧_自動計算用'!V19="b",'勤務形態一覧_自動計算用'!V19="c",'勤務形態一覧_自動計算用'!V19="d",'勤務形態一覧_自動計算用'!V19="e",'勤務形態一覧_自動計算用'!V19="f",'勤務形態一覧_自動計算用'!V19="g",'勤務形態一覧_自動計算用'!V19="h",'勤務形態一覧_自動計算用'!V19="I",'勤務形態一覧_自動計算用'!V19="y"),VLOOKUP('勤務形態一覧_自動計算用'!V19,'事前入力シート'!$C$22:$D$31,2),'勤務形態一覧_自動計算用'!V19*60)</f>
        <v>0</v>
      </c>
      <c r="W19" s="28">
        <f>IF(OR('勤務形態一覧_自動計算用'!W19="a",'勤務形態一覧_自動計算用'!W19="b",'勤務形態一覧_自動計算用'!W19="c",'勤務形態一覧_自動計算用'!W19="d",'勤務形態一覧_自動計算用'!W19="e",'勤務形態一覧_自動計算用'!W19="f",'勤務形態一覧_自動計算用'!W19="g",'勤務形態一覧_自動計算用'!W19="h",'勤務形態一覧_自動計算用'!W19="I",'勤務形態一覧_自動計算用'!W19="y"),VLOOKUP('勤務形態一覧_自動計算用'!W19,'事前入力シート'!$C$22:$D$31,2),'勤務形態一覧_自動計算用'!W19*60)</f>
        <v>0</v>
      </c>
      <c r="X19" s="28">
        <f>IF(OR('勤務形態一覧_自動計算用'!X19="a",'勤務形態一覧_自動計算用'!X19="b",'勤務形態一覧_自動計算用'!X19="c",'勤務形態一覧_自動計算用'!X19="d",'勤務形態一覧_自動計算用'!X19="e",'勤務形態一覧_自動計算用'!X19="f",'勤務形態一覧_自動計算用'!X19="g",'勤務形態一覧_自動計算用'!X19="h",'勤務形態一覧_自動計算用'!X19="I",'勤務形態一覧_自動計算用'!X19="y"),VLOOKUP('勤務形態一覧_自動計算用'!X19,'事前入力シート'!$C$22:$D$31,2),'勤務形態一覧_自動計算用'!X19*60)</f>
        <v>0</v>
      </c>
      <c r="Y19" s="28">
        <f>IF(OR('勤務形態一覧_自動計算用'!Y19="a",'勤務形態一覧_自動計算用'!Y19="b",'勤務形態一覧_自動計算用'!Y19="c",'勤務形態一覧_自動計算用'!Y19="d",'勤務形態一覧_自動計算用'!Y19="e",'勤務形態一覧_自動計算用'!Y19="f",'勤務形態一覧_自動計算用'!Y19="g",'勤務形態一覧_自動計算用'!Y19="h",'勤務形態一覧_自動計算用'!Y19="I",'勤務形態一覧_自動計算用'!Y19="y"),VLOOKUP('勤務形態一覧_自動計算用'!Y19,'事前入力シート'!$C$22:$D$31,2),'勤務形態一覧_自動計算用'!Y19*60)</f>
        <v>0</v>
      </c>
      <c r="Z19" s="28">
        <f>IF(OR('勤務形態一覧_自動計算用'!Z19="a",'勤務形態一覧_自動計算用'!Z19="b",'勤務形態一覧_自動計算用'!Z19="c",'勤務形態一覧_自動計算用'!Z19="d",'勤務形態一覧_自動計算用'!Z19="e",'勤務形態一覧_自動計算用'!Z19="f",'勤務形態一覧_自動計算用'!Z19="g",'勤務形態一覧_自動計算用'!Z19="h",'勤務形態一覧_自動計算用'!Z19="I",'勤務形態一覧_自動計算用'!Z19="y"),VLOOKUP('勤務形態一覧_自動計算用'!Z19,'事前入力シート'!$C$22:$D$31,2),'勤務形態一覧_自動計算用'!Z19*60)</f>
        <v>0</v>
      </c>
      <c r="AA19" s="28">
        <f>IF(OR('勤務形態一覧_自動計算用'!AA19="a",'勤務形態一覧_自動計算用'!AA19="b",'勤務形態一覧_自動計算用'!AA19="c",'勤務形態一覧_自動計算用'!AA19="d",'勤務形態一覧_自動計算用'!AA19="e",'勤務形態一覧_自動計算用'!AA19="f",'勤務形態一覧_自動計算用'!AA19="g",'勤務形態一覧_自動計算用'!AA19="h",'勤務形態一覧_自動計算用'!AA19="I",'勤務形態一覧_自動計算用'!AA19="y"),VLOOKUP('勤務形態一覧_自動計算用'!AA19,'事前入力シート'!$C$22:$D$31,2),'勤務形態一覧_自動計算用'!AA19*60)</f>
        <v>0</v>
      </c>
      <c r="AB19" s="28">
        <f>IF(OR('勤務形態一覧_自動計算用'!AB19="a",'勤務形態一覧_自動計算用'!AB19="b",'勤務形態一覧_自動計算用'!AB19="c",'勤務形態一覧_自動計算用'!AB19="d",'勤務形態一覧_自動計算用'!AB19="e",'勤務形態一覧_自動計算用'!AB19="f",'勤務形態一覧_自動計算用'!AB19="g",'勤務形態一覧_自動計算用'!AB19="h",'勤務形態一覧_自動計算用'!AB19="I",'勤務形態一覧_自動計算用'!AB19="y"),VLOOKUP('勤務形態一覧_自動計算用'!AB19,'事前入力シート'!$C$22:$D$31,2),'勤務形態一覧_自動計算用'!AB19*60)</f>
        <v>0</v>
      </c>
      <c r="AC19" s="28">
        <f>IF(OR('勤務形態一覧_自動計算用'!AC19="a",'勤務形態一覧_自動計算用'!AC19="b",'勤務形態一覧_自動計算用'!AC19="c",'勤務形態一覧_自動計算用'!AC19="d",'勤務形態一覧_自動計算用'!AC19="e",'勤務形態一覧_自動計算用'!AC19="f",'勤務形態一覧_自動計算用'!AC19="g",'勤務形態一覧_自動計算用'!AC19="h",'勤務形態一覧_自動計算用'!AC19="I",'勤務形態一覧_自動計算用'!AC19="y"),VLOOKUP('勤務形態一覧_自動計算用'!AC19,'事前入力シート'!$C$22:$D$31,2),'勤務形態一覧_自動計算用'!AC19*60)</f>
        <v>0</v>
      </c>
      <c r="AD19" s="28">
        <f>IF(OR('勤務形態一覧_自動計算用'!AD19="a",'勤務形態一覧_自動計算用'!AD19="b",'勤務形態一覧_自動計算用'!AD19="c",'勤務形態一覧_自動計算用'!AD19="d",'勤務形態一覧_自動計算用'!AD19="e",'勤務形態一覧_自動計算用'!AD19="f",'勤務形態一覧_自動計算用'!AD19="g",'勤務形態一覧_自動計算用'!AD19="h",'勤務形態一覧_自動計算用'!AD19="I",'勤務形態一覧_自動計算用'!AD19="y"),VLOOKUP('勤務形態一覧_自動計算用'!AD19,'事前入力シート'!$C$22:$D$31,2),'勤務形態一覧_自動計算用'!AD19*60)</f>
        <v>0</v>
      </c>
      <c r="AE19" s="28">
        <f>IF(OR('勤務形態一覧_自動計算用'!AE19="a",'勤務形態一覧_自動計算用'!AE19="b",'勤務形態一覧_自動計算用'!AE19="c",'勤務形態一覧_自動計算用'!AE19="d",'勤務形態一覧_自動計算用'!AE19="e",'勤務形態一覧_自動計算用'!AE19="f",'勤務形態一覧_自動計算用'!AE19="g",'勤務形態一覧_自動計算用'!AE19="h",'勤務形態一覧_自動計算用'!AE19="I",'勤務形態一覧_自動計算用'!AE19="y"),VLOOKUP('勤務形態一覧_自動計算用'!AE19,'事前入力シート'!$C$22:$D$31,2),'勤務形態一覧_自動計算用'!AE19*60)</f>
        <v>0</v>
      </c>
      <c r="AF19" s="29">
        <f>IF(OR('勤務形態一覧_自動計算用'!AF19="a",'勤務形態一覧_自動計算用'!AF19="b",'勤務形態一覧_自動計算用'!AF19="c",'勤務形態一覧_自動計算用'!AF19="d",'勤務形態一覧_自動計算用'!AF19="e",'勤務形態一覧_自動計算用'!AF19="f",'勤務形態一覧_自動計算用'!AF19="g",'勤務形態一覧_自動計算用'!AF19="h",'勤務形態一覧_自動計算用'!AF19="I",'勤務形態一覧_自動計算用'!AF19="y"),VLOOKUP('勤務形態一覧_自動計算用'!AF19,'事前入力シート'!$C$22:$D$31,2),'勤務形態一覧_自動計算用'!AF19*60)</f>
        <v>0</v>
      </c>
      <c r="AG19" s="39">
        <f t="shared" si="0"/>
        <v>0</v>
      </c>
      <c r="AH19" s="40">
        <f t="shared" si="1"/>
        <v>0</v>
      </c>
      <c r="AI19" s="40" t="e">
        <f t="shared" si="2"/>
        <v>#DIV/0!</v>
      </c>
    </row>
    <row r="20" spans="1:35" ht="18" customHeight="1">
      <c r="A20" s="23"/>
      <c r="B20" s="24"/>
      <c r="C20" s="140"/>
      <c r="D20" s="140"/>
      <c r="E20" s="28">
        <f>IF(OR('勤務形態一覧_自動計算用'!E20="a",'勤務形態一覧_自動計算用'!E20="b",'勤務形態一覧_自動計算用'!E20="c",'勤務形態一覧_自動計算用'!E20="d",'勤務形態一覧_自動計算用'!E20="e",'勤務形態一覧_自動計算用'!E20="f",'勤務形態一覧_自動計算用'!E20="g",'勤務形態一覧_自動計算用'!E20="h",'勤務形態一覧_自動計算用'!E20="I",'勤務形態一覧_自動計算用'!E20="y"),VLOOKUP('勤務形態一覧_自動計算用'!E20,'事前入力シート'!$C$22:$D$31,2),'勤務形態一覧_自動計算用'!E20*60)</f>
        <v>0</v>
      </c>
      <c r="F20" s="28">
        <f>IF(OR('勤務形態一覧_自動計算用'!F20="a",'勤務形態一覧_自動計算用'!F20="b",'勤務形態一覧_自動計算用'!F20="c",'勤務形態一覧_自動計算用'!F20="d",'勤務形態一覧_自動計算用'!F20="e",'勤務形態一覧_自動計算用'!F20="f",'勤務形態一覧_自動計算用'!F20="g",'勤務形態一覧_自動計算用'!F20="h",'勤務形態一覧_自動計算用'!F20="I",'勤務形態一覧_自動計算用'!F20="y"),VLOOKUP('勤務形態一覧_自動計算用'!F20,'事前入力シート'!$C$22:$D$31,2),'勤務形態一覧_自動計算用'!F20*60)</f>
        <v>0</v>
      </c>
      <c r="G20" s="28">
        <f>IF(OR('勤務形態一覧_自動計算用'!G20="a",'勤務形態一覧_自動計算用'!G20="b",'勤務形態一覧_自動計算用'!G20="c",'勤務形態一覧_自動計算用'!G20="d",'勤務形態一覧_自動計算用'!G20="e",'勤務形態一覧_自動計算用'!G20="f",'勤務形態一覧_自動計算用'!G20="g",'勤務形態一覧_自動計算用'!G20="h",'勤務形態一覧_自動計算用'!G20="I",'勤務形態一覧_自動計算用'!G20="y"),VLOOKUP('勤務形態一覧_自動計算用'!G20,'事前入力シート'!$C$22:$D$31,2),'勤務形態一覧_自動計算用'!G20*60)</f>
        <v>0</v>
      </c>
      <c r="H20" s="28">
        <f>IF(OR('勤務形態一覧_自動計算用'!H20="a",'勤務形態一覧_自動計算用'!H20="b",'勤務形態一覧_自動計算用'!H20="c",'勤務形態一覧_自動計算用'!H20="d",'勤務形態一覧_自動計算用'!H20="e",'勤務形態一覧_自動計算用'!H20="f",'勤務形態一覧_自動計算用'!H20="g",'勤務形態一覧_自動計算用'!H20="h",'勤務形態一覧_自動計算用'!H20="I",'勤務形態一覧_自動計算用'!H20="y"),VLOOKUP('勤務形態一覧_自動計算用'!H20,'事前入力シート'!$C$22:$D$31,2),'勤務形態一覧_自動計算用'!H20*60)</f>
        <v>0</v>
      </c>
      <c r="I20" s="28">
        <f>IF(OR('勤務形態一覧_自動計算用'!I20="a",'勤務形態一覧_自動計算用'!I20="b",'勤務形態一覧_自動計算用'!I20="c",'勤務形態一覧_自動計算用'!I20="d",'勤務形態一覧_自動計算用'!I20="e",'勤務形態一覧_自動計算用'!I20="f",'勤務形態一覧_自動計算用'!I20="g",'勤務形態一覧_自動計算用'!I20="h",'勤務形態一覧_自動計算用'!I20="I",'勤務形態一覧_自動計算用'!I20="y"),VLOOKUP('勤務形態一覧_自動計算用'!I20,'事前入力シート'!$C$22:$D$31,2),'勤務形態一覧_自動計算用'!I20*60)</f>
        <v>0</v>
      </c>
      <c r="J20" s="28">
        <f>IF(OR('勤務形態一覧_自動計算用'!J20="a",'勤務形態一覧_自動計算用'!J20="b",'勤務形態一覧_自動計算用'!J20="c",'勤務形態一覧_自動計算用'!J20="d",'勤務形態一覧_自動計算用'!J20="e",'勤務形態一覧_自動計算用'!J20="f",'勤務形態一覧_自動計算用'!J20="g",'勤務形態一覧_自動計算用'!J20="h",'勤務形態一覧_自動計算用'!J20="I",'勤務形態一覧_自動計算用'!J20="y"),VLOOKUP('勤務形態一覧_自動計算用'!J20,'事前入力シート'!$C$22:$D$31,2),'勤務形態一覧_自動計算用'!J20*60)</f>
        <v>0</v>
      </c>
      <c r="K20" s="28">
        <f>IF(OR('勤務形態一覧_自動計算用'!K20="a",'勤務形態一覧_自動計算用'!K20="b",'勤務形態一覧_自動計算用'!K20="c",'勤務形態一覧_自動計算用'!K20="d",'勤務形態一覧_自動計算用'!K20="e",'勤務形態一覧_自動計算用'!K20="f",'勤務形態一覧_自動計算用'!K20="g",'勤務形態一覧_自動計算用'!K20="h",'勤務形態一覧_自動計算用'!K20="I",'勤務形態一覧_自動計算用'!K20="y"),VLOOKUP('勤務形態一覧_自動計算用'!K20,'事前入力シート'!$C$22:$D$31,2),'勤務形態一覧_自動計算用'!K20*60)</f>
        <v>0</v>
      </c>
      <c r="L20" s="28">
        <f>IF(OR('勤務形態一覧_自動計算用'!L20="a",'勤務形態一覧_自動計算用'!L20="b",'勤務形態一覧_自動計算用'!L20="c",'勤務形態一覧_自動計算用'!L20="d",'勤務形態一覧_自動計算用'!L20="e",'勤務形態一覧_自動計算用'!L20="f",'勤務形態一覧_自動計算用'!L20="g",'勤務形態一覧_自動計算用'!L20="h",'勤務形態一覧_自動計算用'!L20="I",'勤務形態一覧_自動計算用'!L20="y"),VLOOKUP('勤務形態一覧_自動計算用'!L20,'事前入力シート'!$C$22:$D$31,2),'勤務形態一覧_自動計算用'!L20*60)</f>
        <v>0</v>
      </c>
      <c r="M20" s="28">
        <f>IF(OR('勤務形態一覧_自動計算用'!M20="a",'勤務形態一覧_自動計算用'!M20="b",'勤務形態一覧_自動計算用'!M20="c",'勤務形態一覧_自動計算用'!M20="d",'勤務形態一覧_自動計算用'!M20="e",'勤務形態一覧_自動計算用'!M20="f",'勤務形態一覧_自動計算用'!M20="g",'勤務形態一覧_自動計算用'!M20="h",'勤務形態一覧_自動計算用'!M20="I",'勤務形態一覧_自動計算用'!M20="y"),VLOOKUP('勤務形態一覧_自動計算用'!M20,'事前入力シート'!$C$22:$D$31,2),'勤務形態一覧_自動計算用'!M20*60)</f>
        <v>0</v>
      </c>
      <c r="N20" s="28">
        <f>IF(OR('勤務形態一覧_自動計算用'!N20="a",'勤務形態一覧_自動計算用'!N20="b",'勤務形態一覧_自動計算用'!N20="c",'勤務形態一覧_自動計算用'!N20="d",'勤務形態一覧_自動計算用'!N20="e",'勤務形態一覧_自動計算用'!N20="f",'勤務形態一覧_自動計算用'!N20="g",'勤務形態一覧_自動計算用'!N20="h",'勤務形態一覧_自動計算用'!N20="I",'勤務形態一覧_自動計算用'!N20="y"),VLOOKUP('勤務形態一覧_自動計算用'!N20,'事前入力シート'!$C$22:$D$31,2),'勤務形態一覧_自動計算用'!N20*60)</f>
        <v>0</v>
      </c>
      <c r="O20" s="28">
        <f>IF(OR('勤務形態一覧_自動計算用'!O20="a",'勤務形態一覧_自動計算用'!O20="b",'勤務形態一覧_自動計算用'!O20="c",'勤務形態一覧_自動計算用'!O20="d",'勤務形態一覧_自動計算用'!O20="e",'勤務形態一覧_自動計算用'!O20="f",'勤務形態一覧_自動計算用'!O20="g",'勤務形態一覧_自動計算用'!O20="h",'勤務形態一覧_自動計算用'!O20="I",'勤務形態一覧_自動計算用'!O20="y"),VLOOKUP('勤務形態一覧_自動計算用'!O20,'事前入力シート'!$C$22:$D$31,2),'勤務形態一覧_自動計算用'!O20*60)</f>
        <v>0</v>
      </c>
      <c r="P20" s="28">
        <f>IF(OR('勤務形態一覧_自動計算用'!P20="a",'勤務形態一覧_自動計算用'!P20="b",'勤務形態一覧_自動計算用'!P20="c",'勤務形態一覧_自動計算用'!P20="d",'勤務形態一覧_自動計算用'!P20="e",'勤務形態一覧_自動計算用'!P20="f",'勤務形態一覧_自動計算用'!P20="g",'勤務形態一覧_自動計算用'!P20="h",'勤務形態一覧_自動計算用'!P20="I",'勤務形態一覧_自動計算用'!P20="y"),VLOOKUP('勤務形態一覧_自動計算用'!P20,'事前入力シート'!$C$22:$D$31,2),'勤務形態一覧_自動計算用'!P20*60)</f>
        <v>0</v>
      </c>
      <c r="Q20" s="28">
        <f>IF(OR('勤務形態一覧_自動計算用'!Q20="a",'勤務形態一覧_自動計算用'!Q20="b",'勤務形態一覧_自動計算用'!Q20="c",'勤務形態一覧_自動計算用'!Q20="d",'勤務形態一覧_自動計算用'!Q20="e",'勤務形態一覧_自動計算用'!Q20="f",'勤務形態一覧_自動計算用'!Q20="g",'勤務形態一覧_自動計算用'!Q20="h",'勤務形態一覧_自動計算用'!Q20="I",'勤務形態一覧_自動計算用'!Q20="y"),VLOOKUP('勤務形態一覧_自動計算用'!Q20,'事前入力シート'!$C$22:$D$31,2),'勤務形態一覧_自動計算用'!Q20*60)</f>
        <v>0</v>
      </c>
      <c r="R20" s="28">
        <f>IF(OR('勤務形態一覧_自動計算用'!R20="a",'勤務形態一覧_自動計算用'!R20="b",'勤務形態一覧_自動計算用'!R20="c",'勤務形態一覧_自動計算用'!R20="d",'勤務形態一覧_自動計算用'!R20="e",'勤務形態一覧_自動計算用'!R20="f",'勤務形態一覧_自動計算用'!R20="g",'勤務形態一覧_自動計算用'!R20="h",'勤務形態一覧_自動計算用'!R20="I",'勤務形態一覧_自動計算用'!R20="y"),VLOOKUP('勤務形態一覧_自動計算用'!R20,'事前入力シート'!$C$22:$D$31,2),'勤務形態一覧_自動計算用'!R20*60)</f>
        <v>0</v>
      </c>
      <c r="S20" s="28">
        <f>IF(OR('勤務形態一覧_自動計算用'!S20="a",'勤務形態一覧_自動計算用'!S20="b",'勤務形態一覧_自動計算用'!S20="c",'勤務形態一覧_自動計算用'!S20="d",'勤務形態一覧_自動計算用'!S20="e",'勤務形態一覧_自動計算用'!S20="f",'勤務形態一覧_自動計算用'!S20="g",'勤務形態一覧_自動計算用'!S20="h",'勤務形態一覧_自動計算用'!S20="I",'勤務形態一覧_自動計算用'!S20="y"),VLOOKUP('勤務形態一覧_自動計算用'!S20,'事前入力シート'!$C$22:$D$31,2),'勤務形態一覧_自動計算用'!S20*60)</f>
        <v>0</v>
      </c>
      <c r="T20" s="28">
        <f>IF(OR('勤務形態一覧_自動計算用'!T20="a",'勤務形態一覧_自動計算用'!T20="b",'勤務形態一覧_自動計算用'!T20="c",'勤務形態一覧_自動計算用'!T20="d",'勤務形態一覧_自動計算用'!T20="e",'勤務形態一覧_自動計算用'!T20="f",'勤務形態一覧_自動計算用'!T20="g",'勤務形態一覧_自動計算用'!T20="h",'勤務形態一覧_自動計算用'!T20="I",'勤務形態一覧_自動計算用'!T20="y"),VLOOKUP('勤務形態一覧_自動計算用'!T20,'事前入力シート'!$C$22:$D$31,2),'勤務形態一覧_自動計算用'!T20*60)</f>
        <v>0</v>
      </c>
      <c r="U20" s="28">
        <f>IF(OR('勤務形態一覧_自動計算用'!U20="a",'勤務形態一覧_自動計算用'!U20="b",'勤務形態一覧_自動計算用'!U20="c",'勤務形態一覧_自動計算用'!U20="d",'勤務形態一覧_自動計算用'!U20="e",'勤務形態一覧_自動計算用'!U20="f",'勤務形態一覧_自動計算用'!U20="g",'勤務形態一覧_自動計算用'!U20="h",'勤務形態一覧_自動計算用'!U20="I",'勤務形態一覧_自動計算用'!U20="y"),VLOOKUP('勤務形態一覧_自動計算用'!U20,'事前入力シート'!$C$22:$D$31,2),'勤務形態一覧_自動計算用'!U20*60)</f>
        <v>0</v>
      </c>
      <c r="V20" s="28">
        <f>IF(OR('勤務形態一覧_自動計算用'!V20="a",'勤務形態一覧_自動計算用'!V20="b",'勤務形態一覧_自動計算用'!V20="c",'勤務形態一覧_自動計算用'!V20="d",'勤務形態一覧_自動計算用'!V20="e",'勤務形態一覧_自動計算用'!V20="f",'勤務形態一覧_自動計算用'!V20="g",'勤務形態一覧_自動計算用'!V20="h",'勤務形態一覧_自動計算用'!V20="I",'勤務形態一覧_自動計算用'!V20="y"),VLOOKUP('勤務形態一覧_自動計算用'!V20,'事前入力シート'!$C$22:$D$31,2),'勤務形態一覧_自動計算用'!V20*60)</f>
        <v>0</v>
      </c>
      <c r="W20" s="28">
        <f>IF(OR('勤務形態一覧_自動計算用'!W20="a",'勤務形態一覧_自動計算用'!W20="b",'勤務形態一覧_自動計算用'!W20="c",'勤務形態一覧_自動計算用'!W20="d",'勤務形態一覧_自動計算用'!W20="e",'勤務形態一覧_自動計算用'!W20="f",'勤務形態一覧_自動計算用'!W20="g",'勤務形態一覧_自動計算用'!W20="h",'勤務形態一覧_自動計算用'!W20="I",'勤務形態一覧_自動計算用'!W20="y"),VLOOKUP('勤務形態一覧_自動計算用'!W20,'事前入力シート'!$C$22:$D$31,2),'勤務形態一覧_自動計算用'!W20*60)</f>
        <v>0</v>
      </c>
      <c r="X20" s="28">
        <f>IF(OR('勤務形態一覧_自動計算用'!X20="a",'勤務形態一覧_自動計算用'!X20="b",'勤務形態一覧_自動計算用'!X20="c",'勤務形態一覧_自動計算用'!X20="d",'勤務形態一覧_自動計算用'!X20="e",'勤務形態一覧_自動計算用'!X20="f",'勤務形態一覧_自動計算用'!X20="g",'勤務形態一覧_自動計算用'!X20="h",'勤務形態一覧_自動計算用'!X20="I",'勤務形態一覧_自動計算用'!X20="y"),VLOOKUP('勤務形態一覧_自動計算用'!X20,'事前入力シート'!$C$22:$D$31,2),'勤務形態一覧_自動計算用'!X20*60)</f>
        <v>0</v>
      </c>
      <c r="Y20" s="28">
        <f>IF(OR('勤務形態一覧_自動計算用'!Y20="a",'勤務形態一覧_自動計算用'!Y20="b",'勤務形態一覧_自動計算用'!Y20="c",'勤務形態一覧_自動計算用'!Y20="d",'勤務形態一覧_自動計算用'!Y20="e",'勤務形態一覧_自動計算用'!Y20="f",'勤務形態一覧_自動計算用'!Y20="g",'勤務形態一覧_自動計算用'!Y20="h",'勤務形態一覧_自動計算用'!Y20="I",'勤務形態一覧_自動計算用'!Y20="y"),VLOOKUP('勤務形態一覧_自動計算用'!Y20,'事前入力シート'!$C$22:$D$31,2),'勤務形態一覧_自動計算用'!Y20*60)</f>
        <v>0</v>
      </c>
      <c r="Z20" s="28">
        <f>IF(OR('勤務形態一覧_自動計算用'!Z20="a",'勤務形態一覧_自動計算用'!Z20="b",'勤務形態一覧_自動計算用'!Z20="c",'勤務形態一覧_自動計算用'!Z20="d",'勤務形態一覧_自動計算用'!Z20="e",'勤務形態一覧_自動計算用'!Z20="f",'勤務形態一覧_自動計算用'!Z20="g",'勤務形態一覧_自動計算用'!Z20="h",'勤務形態一覧_自動計算用'!Z20="I",'勤務形態一覧_自動計算用'!Z20="y"),VLOOKUP('勤務形態一覧_自動計算用'!Z20,'事前入力シート'!$C$22:$D$31,2),'勤務形態一覧_自動計算用'!Z20*60)</f>
        <v>0</v>
      </c>
      <c r="AA20" s="28">
        <f>IF(OR('勤務形態一覧_自動計算用'!AA20="a",'勤務形態一覧_自動計算用'!AA20="b",'勤務形態一覧_自動計算用'!AA20="c",'勤務形態一覧_自動計算用'!AA20="d",'勤務形態一覧_自動計算用'!AA20="e",'勤務形態一覧_自動計算用'!AA20="f",'勤務形態一覧_自動計算用'!AA20="g",'勤務形態一覧_自動計算用'!AA20="h",'勤務形態一覧_自動計算用'!AA20="I",'勤務形態一覧_自動計算用'!AA20="y"),VLOOKUP('勤務形態一覧_自動計算用'!AA20,'事前入力シート'!$C$22:$D$31,2),'勤務形態一覧_自動計算用'!AA20*60)</f>
        <v>0</v>
      </c>
      <c r="AB20" s="28">
        <f>IF(OR('勤務形態一覧_自動計算用'!AB20="a",'勤務形態一覧_自動計算用'!AB20="b",'勤務形態一覧_自動計算用'!AB20="c",'勤務形態一覧_自動計算用'!AB20="d",'勤務形態一覧_自動計算用'!AB20="e",'勤務形態一覧_自動計算用'!AB20="f",'勤務形態一覧_自動計算用'!AB20="g",'勤務形態一覧_自動計算用'!AB20="h",'勤務形態一覧_自動計算用'!AB20="I",'勤務形態一覧_自動計算用'!AB20="y"),VLOOKUP('勤務形態一覧_自動計算用'!AB20,'事前入力シート'!$C$22:$D$31,2),'勤務形態一覧_自動計算用'!AB20*60)</f>
        <v>0</v>
      </c>
      <c r="AC20" s="28">
        <f>IF(OR('勤務形態一覧_自動計算用'!AC20="a",'勤務形態一覧_自動計算用'!AC20="b",'勤務形態一覧_自動計算用'!AC20="c",'勤務形態一覧_自動計算用'!AC20="d",'勤務形態一覧_自動計算用'!AC20="e",'勤務形態一覧_自動計算用'!AC20="f",'勤務形態一覧_自動計算用'!AC20="g",'勤務形態一覧_自動計算用'!AC20="h",'勤務形態一覧_自動計算用'!AC20="I",'勤務形態一覧_自動計算用'!AC20="y"),VLOOKUP('勤務形態一覧_自動計算用'!AC20,'事前入力シート'!$C$22:$D$31,2),'勤務形態一覧_自動計算用'!AC20*60)</f>
        <v>0</v>
      </c>
      <c r="AD20" s="28">
        <f>IF(OR('勤務形態一覧_自動計算用'!AD20="a",'勤務形態一覧_自動計算用'!AD20="b",'勤務形態一覧_自動計算用'!AD20="c",'勤務形態一覧_自動計算用'!AD20="d",'勤務形態一覧_自動計算用'!AD20="e",'勤務形態一覧_自動計算用'!AD20="f",'勤務形態一覧_自動計算用'!AD20="g",'勤務形態一覧_自動計算用'!AD20="h",'勤務形態一覧_自動計算用'!AD20="I",'勤務形態一覧_自動計算用'!AD20="y"),VLOOKUP('勤務形態一覧_自動計算用'!AD20,'事前入力シート'!$C$22:$D$31,2),'勤務形態一覧_自動計算用'!AD20*60)</f>
        <v>0</v>
      </c>
      <c r="AE20" s="28">
        <f>IF(OR('勤務形態一覧_自動計算用'!AE20="a",'勤務形態一覧_自動計算用'!AE20="b",'勤務形態一覧_自動計算用'!AE20="c",'勤務形態一覧_自動計算用'!AE20="d",'勤務形態一覧_自動計算用'!AE20="e",'勤務形態一覧_自動計算用'!AE20="f",'勤務形態一覧_自動計算用'!AE20="g",'勤務形態一覧_自動計算用'!AE20="h",'勤務形態一覧_自動計算用'!AE20="I",'勤務形態一覧_自動計算用'!AE20="y"),VLOOKUP('勤務形態一覧_自動計算用'!AE20,'事前入力シート'!$C$22:$D$31,2),'勤務形態一覧_自動計算用'!AE20*60)</f>
        <v>0</v>
      </c>
      <c r="AF20" s="29">
        <f>IF(OR('勤務形態一覧_自動計算用'!AF20="a",'勤務形態一覧_自動計算用'!AF20="b",'勤務形態一覧_自動計算用'!AF20="c",'勤務形態一覧_自動計算用'!AF20="d",'勤務形態一覧_自動計算用'!AF20="e",'勤務形態一覧_自動計算用'!AF20="f",'勤務形態一覧_自動計算用'!AF20="g",'勤務形態一覧_自動計算用'!AF20="h",'勤務形態一覧_自動計算用'!AF20="I",'勤務形態一覧_自動計算用'!AF20="y"),VLOOKUP('勤務形態一覧_自動計算用'!AF20,'事前入力シート'!$C$22:$D$31,2),'勤務形態一覧_自動計算用'!AF20*60)</f>
        <v>0</v>
      </c>
      <c r="AG20" s="39">
        <f t="shared" si="0"/>
        <v>0</v>
      </c>
      <c r="AH20" s="40">
        <f t="shared" si="1"/>
        <v>0</v>
      </c>
      <c r="AI20" s="40" t="e">
        <f t="shared" si="2"/>
        <v>#DIV/0!</v>
      </c>
    </row>
    <row r="21" spans="1:35" ht="18" customHeight="1">
      <c r="A21" s="23"/>
      <c r="B21" s="24"/>
      <c r="C21" s="140"/>
      <c r="D21" s="140"/>
      <c r="E21" s="28">
        <f>IF(OR('勤務形態一覧_自動計算用'!E21="a",'勤務形態一覧_自動計算用'!E21="b",'勤務形態一覧_自動計算用'!E21="c",'勤務形態一覧_自動計算用'!E21="d",'勤務形態一覧_自動計算用'!E21="e",'勤務形態一覧_自動計算用'!E21="f",'勤務形態一覧_自動計算用'!E21="g",'勤務形態一覧_自動計算用'!E21="h",'勤務形態一覧_自動計算用'!E21="I",'勤務形態一覧_自動計算用'!E21="y"),VLOOKUP('勤務形態一覧_自動計算用'!E21,'事前入力シート'!$C$22:$D$31,2),'勤務形態一覧_自動計算用'!E21*60)</f>
        <v>0</v>
      </c>
      <c r="F21" s="28">
        <f>IF(OR('勤務形態一覧_自動計算用'!F21="a",'勤務形態一覧_自動計算用'!F21="b",'勤務形態一覧_自動計算用'!F21="c",'勤務形態一覧_自動計算用'!F21="d",'勤務形態一覧_自動計算用'!F21="e",'勤務形態一覧_自動計算用'!F21="f",'勤務形態一覧_自動計算用'!F21="g",'勤務形態一覧_自動計算用'!F21="h",'勤務形態一覧_自動計算用'!F21="I",'勤務形態一覧_自動計算用'!F21="y"),VLOOKUP('勤務形態一覧_自動計算用'!F21,'事前入力シート'!$C$22:$D$31,2),'勤務形態一覧_自動計算用'!F21*60)</f>
        <v>0</v>
      </c>
      <c r="G21" s="28">
        <f>IF(OR('勤務形態一覧_自動計算用'!G21="a",'勤務形態一覧_自動計算用'!G21="b",'勤務形態一覧_自動計算用'!G21="c",'勤務形態一覧_自動計算用'!G21="d",'勤務形態一覧_自動計算用'!G21="e",'勤務形態一覧_自動計算用'!G21="f",'勤務形態一覧_自動計算用'!G21="g",'勤務形態一覧_自動計算用'!G21="h",'勤務形態一覧_自動計算用'!G21="I",'勤務形態一覧_自動計算用'!G21="y"),VLOOKUP('勤務形態一覧_自動計算用'!G21,'事前入力シート'!$C$22:$D$31,2),'勤務形態一覧_自動計算用'!G21*60)</f>
        <v>0</v>
      </c>
      <c r="H21" s="28">
        <f>IF(OR('勤務形態一覧_自動計算用'!H21="a",'勤務形態一覧_自動計算用'!H21="b",'勤務形態一覧_自動計算用'!H21="c",'勤務形態一覧_自動計算用'!H21="d",'勤務形態一覧_自動計算用'!H21="e",'勤務形態一覧_自動計算用'!H21="f",'勤務形態一覧_自動計算用'!H21="g",'勤務形態一覧_自動計算用'!H21="h",'勤務形態一覧_自動計算用'!H21="I",'勤務形態一覧_自動計算用'!H21="y"),VLOOKUP('勤務形態一覧_自動計算用'!H21,'事前入力シート'!$C$22:$D$31,2),'勤務形態一覧_自動計算用'!H21*60)</f>
        <v>0</v>
      </c>
      <c r="I21" s="28">
        <f>IF(OR('勤務形態一覧_自動計算用'!I21="a",'勤務形態一覧_自動計算用'!I21="b",'勤務形態一覧_自動計算用'!I21="c",'勤務形態一覧_自動計算用'!I21="d",'勤務形態一覧_自動計算用'!I21="e",'勤務形態一覧_自動計算用'!I21="f",'勤務形態一覧_自動計算用'!I21="g",'勤務形態一覧_自動計算用'!I21="h",'勤務形態一覧_自動計算用'!I21="I",'勤務形態一覧_自動計算用'!I21="y"),VLOOKUP('勤務形態一覧_自動計算用'!I21,'事前入力シート'!$C$22:$D$31,2),'勤務形態一覧_自動計算用'!I21*60)</f>
        <v>0</v>
      </c>
      <c r="J21" s="28">
        <f>IF(OR('勤務形態一覧_自動計算用'!J21="a",'勤務形態一覧_自動計算用'!J21="b",'勤務形態一覧_自動計算用'!J21="c",'勤務形態一覧_自動計算用'!J21="d",'勤務形態一覧_自動計算用'!J21="e",'勤務形態一覧_自動計算用'!J21="f",'勤務形態一覧_自動計算用'!J21="g",'勤務形態一覧_自動計算用'!J21="h",'勤務形態一覧_自動計算用'!J21="I",'勤務形態一覧_自動計算用'!J21="y"),VLOOKUP('勤務形態一覧_自動計算用'!J21,'事前入力シート'!$C$22:$D$31,2),'勤務形態一覧_自動計算用'!J21*60)</f>
        <v>0</v>
      </c>
      <c r="K21" s="28">
        <f>IF(OR('勤務形態一覧_自動計算用'!K21="a",'勤務形態一覧_自動計算用'!K21="b",'勤務形態一覧_自動計算用'!K21="c",'勤務形態一覧_自動計算用'!K21="d",'勤務形態一覧_自動計算用'!K21="e",'勤務形態一覧_自動計算用'!K21="f",'勤務形態一覧_自動計算用'!K21="g",'勤務形態一覧_自動計算用'!K21="h",'勤務形態一覧_自動計算用'!K21="I",'勤務形態一覧_自動計算用'!K21="y"),VLOOKUP('勤務形態一覧_自動計算用'!K21,'事前入力シート'!$C$22:$D$31,2),'勤務形態一覧_自動計算用'!K21*60)</f>
        <v>0</v>
      </c>
      <c r="L21" s="28">
        <f>IF(OR('勤務形態一覧_自動計算用'!L21="a",'勤務形態一覧_自動計算用'!L21="b",'勤務形態一覧_自動計算用'!L21="c",'勤務形態一覧_自動計算用'!L21="d",'勤務形態一覧_自動計算用'!L21="e",'勤務形態一覧_自動計算用'!L21="f",'勤務形態一覧_自動計算用'!L21="g",'勤務形態一覧_自動計算用'!L21="h",'勤務形態一覧_自動計算用'!L21="I",'勤務形態一覧_自動計算用'!L21="y"),VLOOKUP('勤務形態一覧_自動計算用'!L21,'事前入力シート'!$C$22:$D$31,2),'勤務形態一覧_自動計算用'!L21*60)</f>
        <v>0</v>
      </c>
      <c r="M21" s="28">
        <f>IF(OR('勤務形態一覧_自動計算用'!M21="a",'勤務形態一覧_自動計算用'!M21="b",'勤務形態一覧_自動計算用'!M21="c",'勤務形態一覧_自動計算用'!M21="d",'勤務形態一覧_自動計算用'!M21="e",'勤務形態一覧_自動計算用'!M21="f",'勤務形態一覧_自動計算用'!M21="g",'勤務形態一覧_自動計算用'!M21="h",'勤務形態一覧_自動計算用'!M21="I",'勤務形態一覧_自動計算用'!M21="y"),VLOOKUP('勤務形態一覧_自動計算用'!M21,'事前入力シート'!$C$22:$D$31,2),'勤務形態一覧_自動計算用'!M21*60)</f>
        <v>0</v>
      </c>
      <c r="N21" s="28">
        <f>IF(OR('勤務形態一覧_自動計算用'!N21="a",'勤務形態一覧_自動計算用'!N21="b",'勤務形態一覧_自動計算用'!N21="c",'勤務形態一覧_自動計算用'!N21="d",'勤務形態一覧_自動計算用'!N21="e",'勤務形態一覧_自動計算用'!N21="f",'勤務形態一覧_自動計算用'!N21="g",'勤務形態一覧_自動計算用'!N21="h",'勤務形態一覧_自動計算用'!N21="I",'勤務形態一覧_自動計算用'!N21="y"),VLOOKUP('勤務形態一覧_自動計算用'!N21,'事前入力シート'!$C$22:$D$31,2),'勤務形態一覧_自動計算用'!N21*60)</f>
        <v>0</v>
      </c>
      <c r="O21" s="28">
        <f>IF(OR('勤務形態一覧_自動計算用'!O21="a",'勤務形態一覧_自動計算用'!O21="b",'勤務形態一覧_自動計算用'!O21="c",'勤務形態一覧_自動計算用'!O21="d",'勤務形態一覧_自動計算用'!O21="e",'勤務形態一覧_自動計算用'!O21="f",'勤務形態一覧_自動計算用'!O21="g",'勤務形態一覧_自動計算用'!O21="h",'勤務形態一覧_自動計算用'!O21="I",'勤務形態一覧_自動計算用'!O21="y"),VLOOKUP('勤務形態一覧_自動計算用'!O21,'事前入力シート'!$C$22:$D$31,2),'勤務形態一覧_自動計算用'!O21*60)</f>
        <v>0</v>
      </c>
      <c r="P21" s="28">
        <f>IF(OR('勤務形態一覧_自動計算用'!P21="a",'勤務形態一覧_自動計算用'!P21="b",'勤務形態一覧_自動計算用'!P21="c",'勤務形態一覧_自動計算用'!P21="d",'勤務形態一覧_自動計算用'!P21="e",'勤務形態一覧_自動計算用'!P21="f",'勤務形態一覧_自動計算用'!P21="g",'勤務形態一覧_自動計算用'!P21="h",'勤務形態一覧_自動計算用'!P21="I",'勤務形態一覧_自動計算用'!P21="y"),VLOOKUP('勤務形態一覧_自動計算用'!P21,'事前入力シート'!$C$22:$D$31,2),'勤務形態一覧_自動計算用'!P21*60)</f>
        <v>0</v>
      </c>
      <c r="Q21" s="28">
        <f>IF(OR('勤務形態一覧_自動計算用'!Q21="a",'勤務形態一覧_自動計算用'!Q21="b",'勤務形態一覧_自動計算用'!Q21="c",'勤務形態一覧_自動計算用'!Q21="d",'勤務形態一覧_自動計算用'!Q21="e",'勤務形態一覧_自動計算用'!Q21="f",'勤務形態一覧_自動計算用'!Q21="g",'勤務形態一覧_自動計算用'!Q21="h",'勤務形態一覧_自動計算用'!Q21="I",'勤務形態一覧_自動計算用'!Q21="y"),VLOOKUP('勤務形態一覧_自動計算用'!Q21,'事前入力シート'!$C$22:$D$31,2),'勤務形態一覧_自動計算用'!Q21*60)</f>
        <v>0</v>
      </c>
      <c r="R21" s="28">
        <f>IF(OR('勤務形態一覧_自動計算用'!R21="a",'勤務形態一覧_自動計算用'!R21="b",'勤務形態一覧_自動計算用'!R21="c",'勤務形態一覧_自動計算用'!R21="d",'勤務形態一覧_自動計算用'!R21="e",'勤務形態一覧_自動計算用'!R21="f",'勤務形態一覧_自動計算用'!R21="g",'勤務形態一覧_自動計算用'!R21="h",'勤務形態一覧_自動計算用'!R21="I",'勤務形態一覧_自動計算用'!R21="y"),VLOOKUP('勤務形態一覧_自動計算用'!R21,'事前入力シート'!$C$22:$D$31,2),'勤務形態一覧_自動計算用'!R21*60)</f>
        <v>0</v>
      </c>
      <c r="S21" s="28">
        <f>IF(OR('勤務形態一覧_自動計算用'!S21="a",'勤務形態一覧_自動計算用'!S21="b",'勤務形態一覧_自動計算用'!S21="c",'勤務形態一覧_自動計算用'!S21="d",'勤務形態一覧_自動計算用'!S21="e",'勤務形態一覧_自動計算用'!S21="f",'勤務形態一覧_自動計算用'!S21="g",'勤務形態一覧_自動計算用'!S21="h",'勤務形態一覧_自動計算用'!S21="I",'勤務形態一覧_自動計算用'!S21="y"),VLOOKUP('勤務形態一覧_自動計算用'!S21,'事前入力シート'!$C$22:$D$31,2),'勤務形態一覧_自動計算用'!S21*60)</f>
        <v>0</v>
      </c>
      <c r="T21" s="28">
        <f>IF(OR('勤務形態一覧_自動計算用'!T21="a",'勤務形態一覧_自動計算用'!T21="b",'勤務形態一覧_自動計算用'!T21="c",'勤務形態一覧_自動計算用'!T21="d",'勤務形態一覧_自動計算用'!T21="e",'勤務形態一覧_自動計算用'!T21="f",'勤務形態一覧_自動計算用'!T21="g",'勤務形態一覧_自動計算用'!T21="h",'勤務形態一覧_自動計算用'!T21="I",'勤務形態一覧_自動計算用'!T21="y"),VLOOKUP('勤務形態一覧_自動計算用'!T21,'事前入力シート'!$C$22:$D$31,2),'勤務形態一覧_自動計算用'!T21*60)</f>
        <v>0</v>
      </c>
      <c r="U21" s="28">
        <f>IF(OR('勤務形態一覧_自動計算用'!U21="a",'勤務形態一覧_自動計算用'!U21="b",'勤務形態一覧_自動計算用'!U21="c",'勤務形態一覧_自動計算用'!U21="d",'勤務形態一覧_自動計算用'!U21="e",'勤務形態一覧_自動計算用'!U21="f",'勤務形態一覧_自動計算用'!U21="g",'勤務形態一覧_自動計算用'!U21="h",'勤務形態一覧_自動計算用'!U21="I",'勤務形態一覧_自動計算用'!U21="y"),VLOOKUP('勤務形態一覧_自動計算用'!U21,'事前入力シート'!$C$22:$D$31,2),'勤務形態一覧_自動計算用'!U21*60)</f>
        <v>0</v>
      </c>
      <c r="V21" s="28">
        <f>IF(OR('勤務形態一覧_自動計算用'!V21="a",'勤務形態一覧_自動計算用'!V21="b",'勤務形態一覧_自動計算用'!V21="c",'勤務形態一覧_自動計算用'!V21="d",'勤務形態一覧_自動計算用'!V21="e",'勤務形態一覧_自動計算用'!V21="f",'勤務形態一覧_自動計算用'!V21="g",'勤務形態一覧_自動計算用'!V21="h",'勤務形態一覧_自動計算用'!V21="I",'勤務形態一覧_自動計算用'!V21="y"),VLOOKUP('勤務形態一覧_自動計算用'!V21,'事前入力シート'!$C$22:$D$31,2),'勤務形態一覧_自動計算用'!V21*60)</f>
        <v>0</v>
      </c>
      <c r="W21" s="28">
        <f>IF(OR('勤務形態一覧_自動計算用'!W21="a",'勤務形態一覧_自動計算用'!W21="b",'勤務形態一覧_自動計算用'!W21="c",'勤務形態一覧_自動計算用'!W21="d",'勤務形態一覧_自動計算用'!W21="e",'勤務形態一覧_自動計算用'!W21="f",'勤務形態一覧_自動計算用'!W21="g",'勤務形態一覧_自動計算用'!W21="h",'勤務形態一覧_自動計算用'!W21="I",'勤務形態一覧_自動計算用'!W21="y"),VLOOKUP('勤務形態一覧_自動計算用'!W21,'事前入力シート'!$C$22:$D$31,2),'勤務形態一覧_自動計算用'!W21*60)</f>
        <v>0</v>
      </c>
      <c r="X21" s="28">
        <f>IF(OR('勤務形態一覧_自動計算用'!X21="a",'勤務形態一覧_自動計算用'!X21="b",'勤務形態一覧_自動計算用'!X21="c",'勤務形態一覧_自動計算用'!X21="d",'勤務形態一覧_自動計算用'!X21="e",'勤務形態一覧_自動計算用'!X21="f",'勤務形態一覧_自動計算用'!X21="g",'勤務形態一覧_自動計算用'!X21="h",'勤務形態一覧_自動計算用'!X21="I",'勤務形態一覧_自動計算用'!X21="y"),VLOOKUP('勤務形態一覧_自動計算用'!X21,'事前入力シート'!$C$22:$D$31,2),'勤務形態一覧_自動計算用'!X21*60)</f>
        <v>0</v>
      </c>
      <c r="Y21" s="28">
        <f>IF(OR('勤務形態一覧_自動計算用'!Y21="a",'勤務形態一覧_自動計算用'!Y21="b",'勤務形態一覧_自動計算用'!Y21="c",'勤務形態一覧_自動計算用'!Y21="d",'勤務形態一覧_自動計算用'!Y21="e",'勤務形態一覧_自動計算用'!Y21="f",'勤務形態一覧_自動計算用'!Y21="g",'勤務形態一覧_自動計算用'!Y21="h",'勤務形態一覧_自動計算用'!Y21="I",'勤務形態一覧_自動計算用'!Y21="y"),VLOOKUP('勤務形態一覧_自動計算用'!Y21,'事前入力シート'!$C$22:$D$31,2),'勤務形態一覧_自動計算用'!Y21*60)</f>
        <v>0</v>
      </c>
      <c r="Z21" s="28">
        <f>IF(OR('勤務形態一覧_自動計算用'!Z21="a",'勤務形態一覧_自動計算用'!Z21="b",'勤務形態一覧_自動計算用'!Z21="c",'勤務形態一覧_自動計算用'!Z21="d",'勤務形態一覧_自動計算用'!Z21="e",'勤務形態一覧_自動計算用'!Z21="f",'勤務形態一覧_自動計算用'!Z21="g",'勤務形態一覧_自動計算用'!Z21="h",'勤務形態一覧_自動計算用'!Z21="I",'勤務形態一覧_自動計算用'!Z21="y"),VLOOKUP('勤務形態一覧_自動計算用'!Z21,'事前入力シート'!$C$22:$D$31,2),'勤務形態一覧_自動計算用'!Z21*60)</f>
        <v>0</v>
      </c>
      <c r="AA21" s="28">
        <f>IF(OR('勤務形態一覧_自動計算用'!AA21="a",'勤務形態一覧_自動計算用'!AA21="b",'勤務形態一覧_自動計算用'!AA21="c",'勤務形態一覧_自動計算用'!AA21="d",'勤務形態一覧_自動計算用'!AA21="e",'勤務形態一覧_自動計算用'!AA21="f",'勤務形態一覧_自動計算用'!AA21="g",'勤務形態一覧_自動計算用'!AA21="h",'勤務形態一覧_自動計算用'!AA21="I",'勤務形態一覧_自動計算用'!AA21="y"),VLOOKUP('勤務形態一覧_自動計算用'!AA21,'事前入力シート'!$C$22:$D$31,2),'勤務形態一覧_自動計算用'!AA21*60)</f>
        <v>0</v>
      </c>
      <c r="AB21" s="28">
        <f>IF(OR('勤務形態一覧_自動計算用'!AB21="a",'勤務形態一覧_自動計算用'!AB21="b",'勤務形態一覧_自動計算用'!AB21="c",'勤務形態一覧_自動計算用'!AB21="d",'勤務形態一覧_自動計算用'!AB21="e",'勤務形態一覧_自動計算用'!AB21="f",'勤務形態一覧_自動計算用'!AB21="g",'勤務形態一覧_自動計算用'!AB21="h",'勤務形態一覧_自動計算用'!AB21="I",'勤務形態一覧_自動計算用'!AB21="y"),VLOOKUP('勤務形態一覧_自動計算用'!AB21,'事前入力シート'!$C$22:$D$31,2),'勤務形態一覧_自動計算用'!AB21*60)</f>
        <v>0</v>
      </c>
      <c r="AC21" s="28">
        <f>IF(OR('勤務形態一覧_自動計算用'!AC21="a",'勤務形態一覧_自動計算用'!AC21="b",'勤務形態一覧_自動計算用'!AC21="c",'勤務形態一覧_自動計算用'!AC21="d",'勤務形態一覧_自動計算用'!AC21="e",'勤務形態一覧_自動計算用'!AC21="f",'勤務形態一覧_自動計算用'!AC21="g",'勤務形態一覧_自動計算用'!AC21="h",'勤務形態一覧_自動計算用'!AC21="I",'勤務形態一覧_自動計算用'!AC21="y"),VLOOKUP('勤務形態一覧_自動計算用'!AC21,'事前入力シート'!$C$22:$D$31,2),'勤務形態一覧_自動計算用'!AC21*60)</f>
        <v>0</v>
      </c>
      <c r="AD21" s="28">
        <f>IF(OR('勤務形態一覧_自動計算用'!AD21="a",'勤務形態一覧_自動計算用'!AD21="b",'勤務形態一覧_自動計算用'!AD21="c",'勤務形態一覧_自動計算用'!AD21="d",'勤務形態一覧_自動計算用'!AD21="e",'勤務形態一覧_自動計算用'!AD21="f",'勤務形態一覧_自動計算用'!AD21="g",'勤務形態一覧_自動計算用'!AD21="h",'勤務形態一覧_自動計算用'!AD21="I",'勤務形態一覧_自動計算用'!AD21="y"),VLOOKUP('勤務形態一覧_自動計算用'!AD21,'事前入力シート'!$C$22:$D$31,2),'勤務形態一覧_自動計算用'!AD21*60)</f>
        <v>0</v>
      </c>
      <c r="AE21" s="28">
        <f>IF(OR('勤務形態一覧_自動計算用'!AE21="a",'勤務形態一覧_自動計算用'!AE21="b",'勤務形態一覧_自動計算用'!AE21="c",'勤務形態一覧_自動計算用'!AE21="d",'勤務形態一覧_自動計算用'!AE21="e",'勤務形態一覧_自動計算用'!AE21="f",'勤務形態一覧_自動計算用'!AE21="g",'勤務形態一覧_自動計算用'!AE21="h",'勤務形態一覧_自動計算用'!AE21="I",'勤務形態一覧_自動計算用'!AE21="y"),VLOOKUP('勤務形態一覧_自動計算用'!AE21,'事前入力シート'!$C$22:$D$31,2),'勤務形態一覧_自動計算用'!AE21*60)</f>
        <v>0</v>
      </c>
      <c r="AF21" s="29">
        <f>IF(OR('勤務形態一覧_自動計算用'!AF21="a",'勤務形態一覧_自動計算用'!AF21="b",'勤務形態一覧_自動計算用'!AF21="c",'勤務形態一覧_自動計算用'!AF21="d",'勤務形態一覧_自動計算用'!AF21="e",'勤務形態一覧_自動計算用'!AF21="f",'勤務形態一覧_自動計算用'!AF21="g",'勤務形態一覧_自動計算用'!AF21="h",'勤務形態一覧_自動計算用'!AF21="I",'勤務形態一覧_自動計算用'!AF21="y"),VLOOKUP('勤務形態一覧_自動計算用'!AF21,'事前入力シート'!$C$22:$D$31,2),'勤務形態一覧_自動計算用'!AF21*60)</f>
        <v>0</v>
      </c>
      <c r="AG21" s="39">
        <f t="shared" si="0"/>
        <v>0</v>
      </c>
      <c r="AH21" s="40">
        <f t="shared" si="1"/>
        <v>0</v>
      </c>
      <c r="AI21" s="40" t="e">
        <f t="shared" si="2"/>
        <v>#DIV/0!</v>
      </c>
    </row>
    <row r="22" spans="1:35" ht="18" customHeight="1">
      <c r="A22" s="23"/>
      <c r="B22" s="24"/>
      <c r="C22" s="140"/>
      <c r="D22" s="140"/>
      <c r="E22" s="28">
        <f>IF(OR('勤務形態一覧_自動計算用'!E22="a",'勤務形態一覧_自動計算用'!E22="b",'勤務形態一覧_自動計算用'!E22="c",'勤務形態一覧_自動計算用'!E22="d",'勤務形態一覧_自動計算用'!E22="e",'勤務形態一覧_自動計算用'!E22="f",'勤務形態一覧_自動計算用'!E22="g",'勤務形態一覧_自動計算用'!E22="h",'勤務形態一覧_自動計算用'!E22="I",'勤務形態一覧_自動計算用'!E22="y"),VLOOKUP('勤務形態一覧_自動計算用'!E22,'事前入力シート'!$C$22:$D$31,2),'勤務形態一覧_自動計算用'!E22*60)</f>
        <v>0</v>
      </c>
      <c r="F22" s="28">
        <f>IF(OR('勤務形態一覧_自動計算用'!F22="a",'勤務形態一覧_自動計算用'!F22="b",'勤務形態一覧_自動計算用'!F22="c",'勤務形態一覧_自動計算用'!F22="d",'勤務形態一覧_自動計算用'!F22="e",'勤務形態一覧_自動計算用'!F22="f",'勤務形態一覧_自動計算用'!F22="g",'勤務形態一覧_自動計算用'!F22="h",'勤務形態一覧_自動計算用'!F22="I",'勤務形態一覧_自動計算用'!F22="y"),VLOOKUP('勤務形態一覧_自動計算用'!F22,'事前入力シート'!$C$22:$D$31,2),'勤務形態一覧_自動計算用'!F22*60)</f>
        <v>0</v>
      </c>
      <c r="G22" s="28">
        <f>IF(OR('勤務形態一覧_自動計算用'!G22="a",'勤務形態一覧_自動計算用'!G22="b",'勤務形態一覧_自動計算用'!G22="c",'勤務形態一覧_自動計算用'!G22="d",'勤務形態一覧_自動計算用'!G22="e",'勤務形態一覧_自動計算用'!G22="f",'勤務形態一覧_自動計算用'!G22="g",'勤務形態一覧_自動計算用'!G22="h",'勤務形態一覧_自動計算用'!G22="I",'勤務形態一覧_自動計算用'!G22="y"),VLOOKUP('勤務形態一覧_自動計算用'!G22,'事前入力シート'!$C$22:$D$31,2),'勤務形態一覧_自動計算用'!G22*60)</f>
        <v>0</v>
      </c>
      <c r="H22" s="28">
        <f>IF(OR('勤務形態一覧_自動計算用'!H22="a",'勤務形態一覧_自動計算用'!H22="b",'勤務形態一覧_自動計算用'!H22="c",'勤務形態一覧_自動計算用'!H22="d",'勤務形態一覧_自動計算用'!H22="e",'勤務形態一覧_自動計算用'!H22="f",'勤務形態一覧_自動計算用'!H22="g",'勤務形態一覧_自動計算用'!H22="h",'勤務形態一覧_自動計算用'!H22="I",'勤務形態一覧_自動計算用'!H22="y"),VLOOKUP('勤務形態一覧_自動計算用'!H22,'事前入力シート'!$C$22:$D$31,2),'勤務形態一覧_自動計算用'!H22*60)</f>
        <v>0</v>
      </c>
      <c r="I22" s="28">
        <f>IF(OR('勤務形態一覧_自動計算用'!I22="a",'勤務形態一覧_自動計算用'!I22="b",'勤務形態一覧_自動計算用'!I22="c",'勤務形態一覧_自動計算用'!I22="d",'勤務形態一覧_自動計算用'!I22="e",'勤務形態一覧_自動計算用'!I22="f",'勤務形態一覧_自動計算用'!I22="g",'勤務形態一覧_自動計算用'!I22="h",'勤務形態一覧_自動計算用'!I22="I",'勤務形態一覧_自動計算用'!I22="y"),VLOOKUP('勤務形態一覧_自動計算用'!I22,'事前入力シート'!$C$22:$D$31,2),'勤務形態一覧_自動計算用'!I22*60)</f>
        <v>0</v>
      </c>
      <c r="J22" s="28">
        <f>IF(OR('勤務形態一覧_自動計算用'!J22="a",'勤務形態一覧_自動計算用'!J22="b",'勤務形態一覧_自動計算用'!J22="c",'勤務形態一覧_自動計算用'!J22="d",'勤務形態一覧_自動計算用'!J22="e",'勤務形態一覧_自動計算用'!J22="f",'勤務形態一覧_自動計算用'!J22="g",'勤務形態一覧_自動計算用'!J22="h",'勤務形態一覧_自動計算用'!J22="I",'勤務形態一覧_自動計算用'!J22="y"),VLOOKUP('勤務形態一覧_自動計算用'!J22,'事前入力シート'!$C$22:$D$31,2),'勤務形態一覧_自動計算用'!J22*60)</f>
        <v>0</v>
      </c>
      <c r="K22" s="28">
        <f>IF(OR('勤務形態一覧_自動計算用'!K22="a",'勤務形態一覧_自動計算用'!K22="b",'勤務形態一覧_自動計算用'!K22="c",'勤務形態一覧_自動計算用'!K22="d",'勤務形態一覧_自動計算用'!K22="e",'勤務形態一覧_自動計算用'!K22="f",'勤務形態一覧_自動計算用'!K22="g",'勤務形態一覧_自動計算用'!K22="h",'勤務形態一覧_自動計算用'!K22="I",'勤務形態一覧_自動計算用'!K22="y"),VLOOKUP('勤務形態一覧_自動計算用'!K22,'事前入力シート'!$C$22:$D$31,2),'勤務形態一覧_自動計算用'!K22*60)</f>
        <v>0</v>
      </c>
      <c r="L22" s="28">
        <f>IF(OR('勤務形態一覧_自動計算用'!L22="a",'勤務形態一覧_自動計算用'!L22="b",'勤務形態一覧_自動計算用'!L22="c",'勤務形態一覧_自動計算用'!L22="d",'勤務形態一覧_自動計算用'!L22="e",'勤務形態一覧_自動計算用'!L22="f",'勤務形態一覧_自動計算用'!L22="g",'勤務形態一覧_自動計算用'!L22="h",'勤務形態一覧_自動計算用'!L22="I",'勤務形態一覧_自動計算用'!L22="y"),VLOOKUP('勤務形態一覧_自動計算用'!L22,'事前入力シート'!$C$22:$D$31,2),'勤務形態一覧_自動計算用'!L22*60)</f>
        <v>0</v>
      </c>
      <c r="M22" s="28">
        <f>IF(OR('勤務形態一覧_自動計算用'!M22="a",'勤務形態一覧_自動計算用'!M22="b",'勤務形態一覧_自動計算用'!M22="c",'勤務形態一覧_自動計算用'!M22="d",'勤務形態一覧_自動計算用'!M22="e",'勤務形態一覧_自動計算用'!M22="f",'勤務形態一覧_自動計算用'!M22="g",'勤務形態一覧_自動計算用'!M22="h",'勤務形態一覧_自動計算用'!M22="I",'勤務形態一覧_自動計算用'!M22="y"),VLOOKUP('勤務形態一覧_自動計算用'!M22,'事前入力シート'!$C$22:$D$31,2),'勤務形態一覧_自動計算用'!M22*60)</f>
        <v>0</v>
      </c>
      <c r="N22" s="28">
        <f>IF(OR('勤務形態一覧_自動計算用'!N22="a",'勤務形態一覧_自動計算用'!N22="b",'勤務形態一覧_自動計算用'!N22="c",'勤務形態一覧_自動計算用'!N22="d",'勤務形態一覧_自動計算用'!N22="e",'勤務形態一覧_自動計算用'!N22="f",'勤務形態一覧_自動計算用'!N22="g",'勤務形態一覧_自動計算用'!N22="h",'勤務形態一覧_自動計算用'!N22="I",'勤務形態一覧_自動計算用'!N22="y"),VLOOKUP('勤務形態一覧_自動計算用'!N22,'事前入力シート'!$C$22:$D$31,2),'勤務形態一覧_自動計算用'!N22*60)</f>
        <v>0</v>
      </c>
      <c r="O22" s="28">
        <f>IF(OR('勤務形態一覧_自動計算用'!O22="a",'勤務形態一覧_自動計算用'!O22="b",'勤務形態一覧_自動計算用'!O22="c",'勤務形態一覧_自動計算用'!O22="d",'勤務形態一覧_自動計算用'!O22="e",'勤務形態一覧_自動計算用'!O22="f",'勤務形態一覧_自動計算用'!O22="g",'勤務形態一覧_自動計算用'!O22="h",'勤務形態一覧_自動計算用'!O22="I",'勤務形態一覧_自動計算用'!O22="y"),VLOOKUP('勤務形態一覧_自動計算用'!O22,'事前入力シート'!$C$22:$D$31,2),'勤務形態一覧_自動計算用'!O22*60)</f>
        <v>0</v>
      </c>
      <c r="P22" s="28">
        <f>IF(OR('勤務形態一覧_自動計算用'!P22="a",'勤務形態一覧_自動計算用'!P22="b",'勤務形態一覧_自動計算用'!P22="c",'勤務形態一覧_自動計算用'!P22="d",'勤務形態一覧_自動計算用'!P22="e",'勤務形態一覧_自動計算用'!P22="f",'勤務形態一覧_自動計算用'!P22="g",'勤務形態一覧_自動計算用'!P22="h",'勤務形態一覧_自動計算用'!P22="I",'勤務形態一覧_自動計算用'!P22="y"),VLOOKUP('勤務形態一覧_自動計算用'!P22,'事前入力シート'!$C$22:$D$31,2),'勤務形態一覧_自動計算用'!P22*60)</f>
        <v>0</v>
      </c>
      <c r="Q22" s="28">
        <f>IF(OR('勤務形態一覧_自動計算用'!Q22="a",'勤務形態一覧_自動計算用'!Q22="b",'勤務形態一覧_自動計算用'!Q22="c",'勤務形態一覧_自動計算用'!Q22="d",'勤務形態一覧_自動計算用'!Q22="e",'勤務形態一覧_自動計算用'!Q22="f",'勤務形態一覧_自動計算用'!Q22="g",'勤務形態一覧_自動計算用'!Q22="h",'勤務形態一覧_自動計算用'!Q22="I",'勤務形態一覧_自動計算用'!Q22="y"),VLOOKUP('勤務形態一覧_自動計算用'!Q22,'事前入力シート'!$C$22:$D$31,2),'勤務形態一覧_自動計算用'!Q22*60)</f>
        <v>0</v>
      </c>
      <c r="R22" s="28">
        <f>IF(OR('勤務形態一覧_自動計算用'!R22="a",'勤務形態一覧_自動計算用'!R22="b",'勤務形態一覧_自動計算用'!R22="c",'勤務形態一覧_自動計算用'!R22="d",'勤務形態一覧_自動計算用'!R22="e",'勤務形態一覧_自動計算用'!R22="f",'勤務形態一覧_自動計算用'!R22="g",'勤務形態一覧_自動計算用'!R22="h",'勤務形態一覧_自動計算用'!R22="I",'勤務形態一覧_自動計算用'!R22="y"),VLOOKUP('勤務形態一覧_自動計算用'!R22,'事前入力シート'!$C$22:$D$31,2),'勤務形態一覧_自動計算用'!R22*60)</f>
        <v>0</v>
      </c>
      <c r="S22" s="28">
        <f>IF(OR('勤務形態一覧_自動計算用'!S22="a",'勤務形態一覧_自動計算用'!S22="b",'勤務形態一覧_自動計算用'!S22="c",'勤務形態一覧_自動計算用'!S22="d",'勤務形態一覧_自動計算用'!S22="e",'勤務形態一覧_自動計算用'!S22="f",'勤務形態一覧_自動計算用'!S22="g",'勤務形態一覧_自動計算用'!S22="h",'勤務形態一覧_自動計算用'!S22="I",'勤務形態一覧_自動計算用'!S22="y"),VLOOKUP('勤務形態一覧_自動計算用'!S22,'事前入力シート'!$C$22:$D$31,2),'勤務形態一覧_自動計算用'!S22*60)</f>
        <v>0</v>
      </c>
      <c r="T22" s="28">
        <f>IF(OR('勤務形態一覧_自動計算用'!T22="a",'勤務形態一覧_自動計算用'!T22="b",'勤務形態一覧_自動計算用'!T22="c",'勤務形態一覧_自動計算用'!T22="d",'勤務形態一覧_自動計算用'!T22="e",'勤務形態一覧_自動計算用'!T22="f",'勤務形態一覧_自動計算用'!T22="g",'勤務形態一覧_自動計算用'!T22="h",'勤務形態一覧_自動計算用'!T22="I",'勤務形態一覧_自動計算用'!T22="y"),VLOOKUP('勤務形態一覧_自動計算用'!T22,'事前入力シート'!$C$22:$D$31,2),'勤務形態一覧_自動計算用'!T22*60)</f>
        <v>0</v>
      </c>
      <c r="U22" s="28">
        <f>IF(OR('勤務形態一覧_自動計算用'!U22="a",'勤務形態一覧_自動計算用'!U22="b",'勤務形態一覧_自動計算用'!U22="c",'勤務形態一覧_自動計算用'!U22="d",'勤務形態一覧_自動計算用'!U22="e",'勤務形態一覧_自動計算用'!U22="f",'勤務形態一覧_自動計算用'!U22="g",'勤務形態一覧_自動計算用'!U22="h",'勤務形態一覧_自動計算用'!U22="I",'勤務形態一覧_自動計算用'!U22="y"),VLOOKUP('勤務形態一覧_自動計算用'!U22,'事前入力シート'!$C$22:$D$31,2),'勤務形態一覧_自動計算用'!U22*60)</f>
        <v>0</v>
      </c>
      <c r="V22" s="28">
        <f>IF(OR('勤務形態一覧_自動計算用'!V22="a",'勤務形態一覧_自動計算用'!V22="b",'勤務形態一覧_自動計算用'!V22="c",'勤務形態一覧_自動計算用'!V22="d",'勤務形態一覧_自動計算用'!V22="e",'勤務形態一覧_自動計算用'!V22="f",'勤務形態一覧_自動計算用'!V22="g",'勤務形態一覧_自動計算用'!V22="h",'勤務形態一覧_自動計算用'!V22="I",'勤務形態一覧_自動計算用'!V22="y"),VLOOKUP('勤務形態一覧_自動計算用'!V22,'事前入力シート'!$C$22:$D$31,2),'勤務形態一覧_自動計算用'!V22*60)</f>
        <v>0</v>
      </c>
      <c r="W22" s="28">
        <f>IF(OR('勤務形態一覧_自動計算用'!W22="a",'勤務形態一覧_自動計算用'!W22="b",'勤務形態一覧_自動計算用'!W22="c",'勤務形態一覧_自動計算用'!W22="d",'勤務形態一覧_自動計算用'!W22="e",'勤務形態一覧_自動計算用'!W22="f",'勤務形態一覧_自動計算用'!W22="g",'勤務形態一覧_自動計算用'!W22="h",'勤務形態一覧_自動計算用'!W22="I",'勤務形態一覧_自動計算用'!W22="y"),VLOOKUP('勤務形態一覧_自動計算用'!W22,'事前入力シート'!$C$22:$D$31,2),'勤務形態一覧_自動計算用'!W22*60)</f>
        <v>0</v>
      </c>
      <c r="X22" s="28">
        <f>IF(OR('勤務形態一覧_自動計算用'!X22="a",'勤務形態一覧_自動計算用'!X22="b",'勤務形態一覧_自動計算用'!X22="c",'勤務形態一覧_自動計算用'!X22="d",'勤務形態一覧_自動計算用'!X22="e",'勤務形態一覧_自動計算用'!X22="f",'勤務形態一覧_自動計算用'!X22="g",'勤務形態一覧_自動計算用'!X22="h",'勤務形態一覧_自動計算用'!X22="I",'勤務形態一覧_自動計算用'!X22="y"),VLOOKUP('勤務形態一覧_自動計算用'!X22,'事前入力シート'!$C$22:$D$31,2),'勤務形態一覧_自動計算用'!X22*60)</f>
        <v>0</v>
      </c>
      <c r="Y22" s="28">
        <f>IF(OR('勤務形態一覧_自動計算用'!Y22="a",'勤務形態一覧_自動計算用'!Y22="b",'勤務形態一覧_自動計算用'!Y22="c",'勤務形態一覧_自動計算用'!Y22="d",'勤務形態一覧_自動計算用'!Y22="e",'勤務形態一覧_自動計算用'!Y22="f",'勤務形態一覧_自動計算用'!Y22="g",'勤務形態一覧_自動計算用'!Y22="h",'勤務形態一覧_自動計算用'!Y22="I",'勤務形態一覧_自動計算用'!Y22="y"),VLOOKUP('勤務形態一覧_自動計算用'!Y22,'事前入力シート'!$C$22:$D$31,2),'勤務形態一覧_自動計算用'!Y22*60)</f>
        <v>0</v>
      </c>
      <c r="Z22" s="28">
        <f>IF(OR('勤務形態一覧_自動計算用'!Z22="a",'勤務形態一覧_自動計算用'!Z22="b",'勤務形態一覧_自動計算用'!Z22="c",'勤務形態一覧_自動計算用'!Z22="d",'勤務形態一覧_自動計算用'!Z22="e",'勤務形態一覧_自動計算用'!Z22="f",'勤務形態一覧_自動計算用'!Z22="g",'勤務形態一覧_自動計算用'!Z22="h",'勤務形態一覧_自動計算用'!Z22="I",'勤務形態一覧_自動計算用'!Z22="y"),VLOOKUP('勤務形態一覧_自動計算用'!Z22,'事前入力シート'!$C$22:$D$31,2),'勤務形態一覧_自動計算用'!Z22*60)</f>
        <v>0</v>
      </c>
      <c r="AA22" s="28">
        <f>IF(OR('勤務形態一覧_自動計算用'!AA22="a",'勤務形態一覧_自動計算用'!AA22="b",'勤務形態一覧_自動計算用'!AA22="c",'勤務形態一覧_自動計算用'!AA22="d",'勤務形態一覧_自動計算用'!AA22="e",'勤務形態一覧_自動計算用'!AA22="f",'勤務形態一覧_自動計算用'!AA22="g",'勤務形態一覧_自動計算用'!AA22="h",'勤務形態一覧_自動計算用'!AA22="I",'勤務形態一覧_自動計算用'!AA22="y"),VLOOKUP('勤務形態一覧_自動計算用'!AA22,'事前入力シート'!$C$22:$D$31,2),'勤務形態一覧_自動計算用'!AA22*60)</f>
        <v>0</v>
      </c>
      <c r="AB22" s="28">
        <f>IF(OR('勤務形態一覧_自動計算用'!AB22="a",'勤務形態一覧_自動計算用'!AB22="b",'勤務形態一覧_自動計算用'!AB22="c",'勤務形態一覧_自動計算用'!AB22="d",'勤務形態一覧_自動計算用'!AB22="e",'勤務形態一覧_自動計算用'!AB22="f",'勤務形態一覧_自動計算用'!AB22="g",'勤務形態一覧_自動計算用'!AB22="h",'勤務形態一覧_自動計算用'!AB22="I",'勤務形態一覧_自動計算用'!AB22="y"),VLOOKUP('勤務形態一覧_自動計算用'!AB22,'事前入力シート'!$C$22:$D$31,2),'勤務形態一覧_自動計算用'!AB22*60)</f>
        <v>0</v>
      </c>
      <c r="AC22" s="28">
        <f>IF(OR('勤務形態一覧_自動計算用'!AC22="a",'勤務形態一覧_自動計算用'!AC22="b",'勤務形態一覧_自動計算用'!AC22="c",'勤務形態一覧_自動計算用'!AC22="d",'勤務形態一覧_自動計算用'!AC22="e",'勤務形態一覧_自動計算用'!AC22="f",'勤務形態一覧_自動計算用'!AC22="g",'勤務形態一覧_自動計算用'!AC22="h",'勤務形態一覧_自動計算用'!AC22="I",'勤務形態一覧_自動計算用'!AC22="y"),VLOOKUP('勤務形態一覧_自動計算用'!AC22,'事前入力シート'!$C$22:$D$31,2),'勤務形態一覧_自動計算用'!AC22*60)</f>
        <v>0</v>
      </c>
      <c r="AD22" s="28">
        <f>IF(OR('勤務形態一覧_自動計算用'!AD22="a",'勤務形態一覧_自動計算用'!AD22="b",'勤務形態一覧_自動計算用'!AD22="c",'勤務形態一覧_自動計算用'!AD22="d",'勤務形態一覧_自動計算用'!AD22="e",'勤務形態一覧_自動計算用'!AD22="f",'勤務形態一覧_自動計算用'!AD22="g",'勤務形態一覧_自動計算用'!AD22="h",'勤務形態一覧_自動計算用'!AD22="I",'勤務形態一覧_自動計算用'!AD22="y"),VLOOKUP('勤務形態一覧_自動計算用'!AD22,'事前入力シート'!$C$22:$D$31,2),'勤務形態一覧_自動計算用'!AD22*60)</f>
        <v>0</v>
      </c>
      <c r="AE22" s="28">
        <f>IF(OR('勤務形態一覧_自動計算用'!AE22="a",'勤務形態一覧_自動計算用'!AE22="b",'勤務形態一覧_自動計算用'!AE22="c",'勤務形態一覧_自動計算用'!AE22="d",'勤務形態一覧_自動計算用'!AE22="e",'勤務形態一覧_自動計算用'!AE22="f",'勤務形態一覧_自動計算用'!AE22="g",'勤務形態一覧_自動計算用'!AE22="h",'勤務形態一覧_自動計算用'!AE22="I",'勤務形態一覧_自動計算用'!AE22="y"),VLOOKUP('勤務形態一覧_自動計算用'!AE22,'事前入力シート'!$C$22:$D$31,2),'勤務形態一覧_自動計算用'!AE22*60)</f>
        <v>0</v>
      </c>
      <c r="AF22" s="29">
        <f>IF(OR('勤務形態一覧_自動計算用'!AF22="a",'勤務形態一覧_自動計算用'!AF22="b",'勤務形態一覧_自動計算用'!AF22="c",'勤務形態一覧_自動計算用'!AF22="d",'勤務形態一覧_自動計算用'!AF22="e",'勤務形態一覧_自動計算用'!AF22="f",'勤務形態一覧_自動計算用'!AF22="g",'勤務形態一覧_自動計算用'!AF22="h",'勤務形態一覧_自動計算用'!AF22="I",'勤務形態一覧_自動計算用'!AF22="y"),VLOOKUP('勤務形態一覧_自動計算用'!AF22,'事前入力シート'!$C$22:$D$31,2),'勤務形態一覧_自動計算用'!AF22*60)</f>
        <v>0</v>
      </c>
      <c r="AG22" s="39">
        <f t="shared" si="0"/>
        <v>0</v>
      </c>
      <c r="AH22" s="40">
        <f t="shared" si="1"/>
        <v>0</v>
      </c>
      <c r="AI22" s="40" t="e">
        <f t="shared" si="2"/>
        <v>#DIV/0!</v>
      </c>
    </row>
    <row r="23" spans="1:35" ht="18" customHeight="1">
      <c r="A23" s="23"/>
      <c r="B23" s="24"/>
      <c r="C23" s="140"/>
      <c r="D23" s="140"/>
      <c r="E23" s="28">
        <f>IF(OR('勤務形態一覧_自動計算用'!E23="a",'勤務形態一覧_自動計算用'!E23="b",'勤務形態一覧_自動計算用'!E23="c",'勤務形態一覧_自動計算用'!E23="d",'勤務形態一覧_自動計算用'!E23="e",'勤務形態一覧_自動計算用'!E23="f",'勤務形態一覧_自動計算用'!E23="g",'勤務形態一覧_自動計算用'!E23="h",'勤務形態一覧_自動計算用'!E23="I",'勤務形態一覧_自動計算用'!E23="y"),VLOOKUP('勤務形態一覧_自動計算用'!E23,'事前入力シート'!$C$22:$D$31,2),'勤務形態一覧_自動計算用'!E23*60)</f>
        <v>0</v>
      </c>
      <c r="F23" s="28">
        <f>IF(OR('勤務形態一覧_自動計算用'!F23="a",'勤務形態一覧_自動計算用'!F23="b",'勤務形態一覧_自動計算用'!F23="c",'勤務形態一覧_自動計算用'!F23="d",'勤務形態一覧_自動計算用'!F23="e",'勤務形態一覧_自動計算用'!F23="f",'勤務形態一覧_自動計算用'!F23="g",'勤務形態一覧_自動計算用'!F23="h",'勤務形態一覧_自動計算用'!F23="I",'勤務形態一覧_自動計算用'!F23="y"),VLOOKUP('勤務形態一覧_自動計算用'!F23,'事前入力シート'!$C$22:$D$31,2),'勤務形態一覧_自動計算用'!F23*60)</f>
        <v>0</v>
      </c>
      <c r="G23" s="28">
        <f>IF(OR('勤務形態一覧_自動計算用'!G23="a",'勤務形態一覧_自動計算用'!G23="b",'勤務形態一覧_自動計算用'!G23="c",'勤務形態一覧_自動計算用'!G23="d",'勤務形態一覧_自動計算用'!G23="e",'勤務形態一覧_自動計算用'!G23="f",'勤務形態一覧_自動計算用'!G23="g",'勤務形態一覧_自動計算用'!G23="h",'勤務形態一覧_自動計算用'!G23="I",'勤務形態一覧_自動計算用'!G23="y"),VLOOKUP('勤務形態一覧_自動計算用'!G23,'事前入力シート'!$C$22:$D$31,2),'勤務形態一覧_自動計算用'!G23*60)</f>
        <v>0</v>
      </c>
      <c r="H23" s="28">
        <f>IF(OR('勤務形態一覧_自動計算用'!H23="a",'勤務形態一覧_自動計算用'!H23="b",'勤務形態一覧_自動計算用'!H23="c",'勤務形態一覧_自動計算用'!H23="d",'勤務形態一覧_自動計算用'!H23="e",'勤務形態一覧_自動計算用'!H23="f",'勤務形態一覧_自動計算用'!H23="g",'勤務形態一覧_自動計算用'!H23="h",'勤務形態一覧_自動計算用'!H23="I",'勤務形態一覧_自動計算用'!H23="y"),VLOOKUP('勤務形態一覧_自動計算用'!H23,'事前入力シート'!$C$22:$D$31,2),'勤務形態一覧_自動計算用'!H23*60)</f>
        <v>0</v>
      </c>
      <c r="I23" s="28">
        <f>IF(OR('勤務形態一覧_自動計算用'!I23="a",'勤務形態一覧_自動計算用'!I23="b",'勤務形態一覧_自動計算用'!I23="c",'勤務形態一覧_自動計算用'!I23="d",'勤務形態一覧_自動計算用'!I23="e",'勤務形態一覧_自動計算用'!I23="f",'勤務形態一覧_自動計算用'!I23="g",'勤務形態一覧_自動計算用'!I23="h",'勤務形態一覧_自動計算用'!I23="I",'勤務形態一覧_自動計算用'!I23="y"),VLOOKUP('勤務形態一覧_自動計算用'!I23,'事前入力シート'!$C$22:$D$31,2),'勤務形態一覧_自動計算用'!I23*60)</f>
        <v>0</v>
      </c>
      <c r="J23" s="28">
        <f>IF(OR('勤務形態一覧_自動計算用'!J23="a",'勤務形態一覧_自動計算用'!J23="b",'勤務形態一覧_自動計算用'!J23="c",'勤務形態一覧_自動計算用'!J23="d",'勤務形態一覧_自動計算用'!J23="e",'勤務形態一覧_自動計算用'!J23="f",'勤務形態一覧_自動計算用'!J23="g",'勤務形態一覧_自動計算用'!J23="h",'勤務形態一覧_自動計算用'!J23="I",'勤務形態一覧_自動計算用'!J23="y"),VLOOKUP('勤務形態一覧_自動計算用'!J23,'事前入力シート'!$C$22:$D$31,2),'勤務形態一覧_自動計算用'!J23*60)</f>
        <v>0</v>
      </c>
      <c r="K23" s="28">
        <f>IF(OR('勤務形態一覧_自動計算用'!K23="a",'勤務形態一覧_自動計算用'!K23="b",'勤務形態一覧_自動計算用'!K23="c",'勤務形態一覧_自動計算用'!K23="d",'勤務形態一覧_自動計算用'!K23="e",'勤務形態一覧_自動計算用'!K23="f",'勤務形態一覧_自動計算用'!K23="g",'勤務形態一覧_自動計算用'!K23="h",'勤務形態一覧_自動計算用'!K23="I",'勤務形態一覧_自動計算用'!K23="y"),VLOOKUP('勤務形態一覧_自動計算用'!K23,'事前入力シート'!$C$22:$D$31,2),'勤務形態一覧_自動計算用'!K23*60)</f>
        <v>0</v>
      </c>
      <c r="L23" s="28">
        <f>IF(OR('勤務形態一覧_自動計算用'!L23="a",'勤務形態一覧_自動計算用'!L23="b",'勤務形態一覧_自動計算用'!L23="c",'勤務形態一覧_自動計算用'!L23="d",'勤務形態一覧_自動計算用'!L23="e",'勤務形態一覧_自動計算用'!L23="f",'勤務形態一覧_自動計算用'!L23="g",'勤務形態一覧_自動計算用'!L23="h",'勤務形態一覧_自動計算用'!L23="I",'勤務形態一覧_自動計算用'!L23="y"),VLOOKUP('勤務形態一覧_自動計算用'!L23,'事前入力シート'!$C$22:$D$31,2),'勤務形態一覧_自動計算用'!L23*60)</f>
        <v>0</v>
      </c>
      <c r="M23" s="28">
        <f>IF(OR('勤務形態一覧_自動計算用'!M23="a",'勤務形態一覧_自動計算用'!M23="b",'勤務形態一覧_自動計算用'!M23="c",'勤務形態一覧_自動計算用'!M23="d",'勤務形態一覧_自動計算用'!M23="e",'勤務形態一覧_自動計算用'!M23="f",'勤務形態一覧_自動計算用'!M23="g",'勤務形態一覧_自動計算用'!M23="h",'勤務形態一覧_自動計算用'!M23="I",'勤務形態一覧_自動計算用'!M23="y"),VLOOKUP('勤務形態一覧_自動計算用'!M23,'事前入力シート'!$C$22:$D$31,2),'勤務形態一覧_自動計算用'!M23*60)</f>
        <v>0</v>
      </c>
      <c r="N23" s="28">
        <f>IF(OR('勤務形態一覧_自動計算用'!N23="a",'勤務形態一覧_自動計算用'!N23="b",'勤務形態一覧_自動計算用'!N23="c",'勤務形態一覧_自動計算用'!N23="d",'勤務形態一覧_自動計算用'!N23="e",'勤務形態一覧_自動計算用'!N23="f",'勤務形態一覧_自動計算用'!N23="g",'勤務形態一覧_自動計算用'!N23="h",'勤務形態一覧_自動計算用'!N23="I",'勤務形態一覧_自動計算用'!N23="y"),VLOOKUP('勤務形態一覧_自動計算用'!N23,'事前入力シート'!$C$22:$D$31,2),'勤務形態一覧_自動計算用'!N23*60)</f>
        <v>0</v>
      </c>
      <c r="O23" s="28">
        <f>IF(OR('勤務形態一覧_自動計算用'!O23="a",'勤務形態一覧_自動計算用'!O23="b",'勤務形態一覧_自動計算用'!O23="c",'勤務形態一覧_自動計算用'!O23="d",'勤務形態一覧_自動計算用'!O23="e",'勤務形態一覧_自動計算用'!O23="f",'勤務形態一覧_自動計算用'!O23="g",'勤務形態一覧_自動計算用'!O23="h",'勤務形態一覧_自動計算用'!O23="I",'勤務形態一覧_自動計算用'!O23="y"),VLOOKUP('勤務形態一覧_自動計算用'!O23,'事前入力シート'!$C$22:$D$31,2),'勤務形態一覧_自動計算用'!O23*60)</f>
        <v>0</v>
      </c>
      <c r="P23" s="28">
        <f>IF(OR('勤務形態一覧_自動計算用'!P23="a",'勤務形態一覧_自動計算用'!P23="b",'勤務形態一覧_自動計算用'!P23="c",'勤務形態一覧_自動計算用'!P23="d",'勤務形態一覧_自動計算用'!P23="e",'勤務形態一覧_自動計算用'!P23="f",'勤務形態一覧_自動計算用'!P23="g",'勤務形態一覧_自動計算用'!P23="h",'勤務形態一覧_自動計算用'!P23="I",'勤務形態一覧_自動計算用'!P23="y"),VLOOKUP('勤務形態一覧_自動計算用'!P23,'事前入力シート'!$C$22:$D$31,2),'勤務形態一覧_自動計算用'!P23*60)</f>
        <v>0</v>
      </c>
      <c r="Q23" s="28">
        <f>IF(OR('勤務形態一覧_自動計算用'!Q23="a",'勤務形態一覧_自動計算用'!Q23="b",'勤務形態一覧_自動計算用'!Q23="c",'勤務形態一覧_自動計算用'!Q23="d",'勤務形態一覧_自動計算用'!Q23="e",'勤務形態一覧_自動計算用'!Q23="f",'勤務形態一覧_自動計算用'!Q23="g",'勤務形態一覧_自動計算用'!Q23="h",'勤務形態一覧_自動計算用'!Q23="I",'勤務形態一覧_自動計算用'!Q23="y"),VLOOKUP('勤務形態一覧_自動計算用'!Q23,'事前入力シート'!$C$22:$D$31,2),'勤務形態一覧_自動計算用'!Q23*60)</f>
        <v>0</v>
      </c>
      <c r="R23" s="28">
        <f>IF(OR('勤務形態一覧_自動計算用'!R23="a",'勤務形態一覧_自動計算用'!R23="b",'勤務形態一覧_自動計算用'!R23="c",'勤務形態一覧_自動計算用'!R23="d",'勤務形態一覧_自動計算用'!R23="e",'勤務形態一覧_自動計算用'!R23="f",'勤務形態一覧_自動計算用'!R23="g",'勤務形態一覧_自動計算用'!R23="h",'勤務形態一覧_自動計算用'!R23="I",'勤務形態一覧_自動計算用'!R23="y"),VLOOKUP('勤務形態一覧_自動計算用'!R23,'事前入力シート'!$C$22:$D$31,2),'勤務形態一覧_自動計算用'!R23*60)</f>
        <v>0</v>
      </c>
      <c r="S23" s="28">
        <f>IF(OR('勤務形態一覧_自動計算用'!S23="a",'勤務形態一覧_自動計算用'!S23="b",'勤務形態一覧_自動計算用'!S23="c",'勤務形態一覧_自動計算用'!S23="d",'勤務形態一覧_自動計算用'!S23="e",'勤務形態一覧_自動計算用'!S23="f",'勤務形態一覧_自動計算用'!S23="g",'勤務形態一覧_自動計算用'!S23="h",'勤務形態一覧_自動計算用'!S23="I",'勤務形態一覧_自動計算用'!S23="y"),VLOOKUP('勤務形態一覧_自動計算用'!S23,'事前入力シート'!$C$22:$D$31,2),'勤務形態一覧_自動計算用'!S23*60)</f>
        <v>0</v>
      </c>
      <c r="T23" s="28">
        <f>IF(OR('勤務形態一覧_自動計算用'!T23="a",'勤務形態一覧_自動計算用'!T23="b",'勤務形態一覧_自動計算用'!T23="c",'勤務形態一覧_自動計算用'!T23="d",'勤務形態一覧_自動計算用'!T23="e",'勤務形態一覧_自動計算用'!T23="f",'勤務形態一覧_自動計算用'!T23="g",'勤務形態一覧_自動計算用'!T23="h",'勤務形態一覧_自動計算用'!T23="I",'勤務形態一覧_自動計算用'!T23="y"),VLOOKUP('勤務形態一覧_自動計算用'!T23,'事前入力シート'!$C$22:$D$31,2),'勤務形態一覧_自動計算用'!T23*60)</f>
        <v>0</v>
      </c>
      <c r="U23" s="28">
        <f>IF(OR('勤務形態一覧_自動計算用'!U23="a",'勤務形態一覧_自動計算用'!U23="b",'勤務形態一覧_自動計算用'!U23="c",'勤務形態一覧_自動計算用'!U23="d",'勤務形態一覧_自動計算用'!U23="e",'勤務形態一覧_自動計算用'!U23="f",'勤務形態一覧_自動計算用'!U23="g",'勤務形態一覧_自動計算用'!U23="h",'勤務形態一覧_自動計算用'!U23="I",'勤務形態一覧_自動計算用'!U23="y"),VLOOKUP('勤務形態一覧_自動計算用'!U23,'事前入力シート'!$C$22:$D$31,2),'勤務形態一覧_自動計算用'!U23*60)</f>
        <v>0</v>
      </c>
      <c r="V23" s="28">
        <f>IF(OR('勤務形態一覧_自動計算用'!V23="a",'勤務形態一覧_自動計算用'!V23="b",'勤務形態一覧_自動計算用'!V23="c",'勤務形態一覧_自動計算用'!V23="d",'勤務形態一覧_自動計算用'!V23="e",'勤務形態一覧_自動計算用'!V23="f",'勤務形態一覧_自動計算用'!V23="g",'勤務形態一覧_自動計算用'!V23="h",'勤務形態一覧_自動計算用'!V23="I",'勤務形態一覧_自動計算用'!V23="y"),VLOOKUP('勤務形態一覧_自動計算用'!V23,'事前入力シート'!$C$22:$D$31,2),'勤務形態一覧_自動計算用'!V23*60)</f>
        <v>0</v>
      </c>
      <c r="W23" s="28">
        <f>IF(OR('勤務形態一覧_自動計算用'!W23="a",'勤務形態一覧_自動計算用'!W23="b",'勤務形態一覧_自動計算用'!W23="c",'勤務形態一覧_自動計算用'!W23="d",'勤務形態一覧_自動計算用'!W23="e",'勤務形態一覧_自動計算用'!W23="f",'勤務形態一覧_自動計算用'!W23="g",'勤務形態一覧_自動計算用'!W23="h",'勤務形態一覧_自動計算用'!W23="I",'勤務形態一覧_自動計算用'!W23="y"),VLOOKUP('勤務形態一覧_自動計算用'!W23,'事前入力シート'!$C$22:$D$31,2),'勤務形態一覧_自動計算用'!W23*60)</f>
        <v>0</v>
      </c>
      <c r="X23" s="28">
        <f>IF(OR('勤務形態一覧_自動計算用'!X23="a",'勤務形態一覧_自動計算用'!X23="b",'勤務形態一覧_自動計算用'!X23="c",'勤務形態一覧_自動計算用'!X23="d",'勤務形態一覧_自動計算用'!X23="e",'勤務形態一覧_自動計算用'!X23="f",'勤務形態一覧_自動計算用'!X23="g",'勤務形態一覧_自動計算用'!X23="h",'勤務形態一覧_自動計算用'!X23="I",'勤務形態一覧_自動計算用'!X23="y"),VLOOKUP('勤務形態一覧_自動計算用'!X23,'事前入力シート'!$C$22:$D$31,2),'勤務形態一覧_自動計算用'!X23*60)</f>
        <v>0</v>
      </c>
      <c r="Y23" s="28">
        <f>IF(OR('勤務形態一覧_自動計算用'!Y23="a",'勤務形態一覧_自動計算用'!Y23="b",'勤務形態一覧_自動計算用'!Y23="c",'勤務形態一覧_自動計算用'!Y23="d",'勤務形態一覧_自動計算用'!Y23="e",'勤務形態一覧_自動計算用'!Y23="f",'勤務形態一覧_自動計算用'!Y23="g",'勤務形態一覧_自動計算用'!Y23="h",'勤務形態一覧_自動計算用'!Y23="I",'勤務形態一覧_自動計算用'!Y23="y"),VLOOKUP('勤務形態一覧_自動計算用'!Y23,'事前入力シート'!$C$22:$D$31,2),'勤務形態一覧_自動計算用'!Y23*60)</f>
        <v>0</v>
      </c>
      <c r="Z23" s="28">
        <f>IF(OR('勤務形態一覧_自動計算用'!Z23="a",'勤務形態一覧_自動計算用'!Z23="b",'勤務形態一覧_自動計算用'!Z23="c",'勤務形態一覧_自動計算用'!Z23="d",'勤務形態一覧_自動計算用'!Z23="e",'勤務形態一覧_自動計算用'!Z23="f",'勤務形態一覧_自動計算用'!Z23="g",'勤務形態一覧_自動計算用'!Z23="h",'勤務形態一覧_自動計算用'!Z23="I",'勤務形態一覧_自動計算用'!Z23="y"),VLOOKUP('勤務形態一覧_自動計算用'!Z23,'事前入力シート'!$C$22:$D$31,2),'勤務形態一覧_自動計算用'!Z23*60)</f>
        <v>0</v>
      </c>
      <c r="AA23" s="28">
        <f>IF(OR('勤務形態一覧_自動計算用'!AA23="a",'勤務形態一覧_自動計算用'!AA23="b",'勤務形態一覧_自動計算用'!AA23="c",'勤務形態一覧_自動計算用'!AA23="d",'勤務形態一覧_自動計算用'!AA23="e",'勤務形態一覧_自動計算用'!AA23="f",'勤務形態一覧_自動計算用'!AA23="g",'勤務形態一覧_自動計算用'!AA23="h",'勤務形態一覧_自動計算用'!AA23="I",'勤務形態一覧_自動計算用'!AA23="y"),VLOOKUP('勤務形態一覧_自動計算用'!AA23,'事前入力シート'!$C$22:$D$31,2),'勤務形態一覧_自動計算用'!AA23*60)</f>
        <v>0</v>
      </c>
      <c r="AB23" s="28">
        <f>IF(OR('勤務形態一覧_自動計算用'!AB23="a",'勤務形態一覧_自動計算用'!AB23="b",'勤務形態一覧_自動計算用'!AB23="c",'勤務形態一覧_自動計算用'!AB23="d",'勤務形態一覧_自動計算用'!AB23="e",'勤務形態一覧_自動計算用'!AB23="f",'勤務形態一覧_自動計算用'!AB23="g",'勤務形態一覧_自動計算用'!AB23="h",'勤務形態一覧_自動計算用'!AB23="I",'勤務形態一覧_自動計算用'!AB23="y"),VLOOKUP('勤務形態一覧_自動計算用'!AB23,'事前入力シート'!$C$22:$D$31,2),'勤務形態一覧_自動計算用'!AB23*60)</f>
        <v>0</v>
      </c>
      <c r="AC23" s="28">
        <f>IF(OR('勤務形態一覧_自動計算用'!AC23="a",'勤務形態一覧_自動計算用'!AC23="b",'勤務形態一覧_自動計算用'!AC23="c",'勤務形態一覧_自動計算用'!AC23="d",'勤務形態一覧_自動計算用'!AC23="e",'勤務形態一覧_自動計算用'!AC23="f",'勤務形態一覧_自動計算用'!AC23="g",'勤務形態一覧_自動計算用'!AC23="h",'勤務形態一覧_自動計算用'!AC23="I",'勤務形態一覧_自動計算用'!AC23="y"),VLOOKUP('勤務形態一覧_自動計算用'!AC23,'事前入力シート'!$C$22:$D$31,2),'勤務形態一覧_自動計算用'!AC23*60)</f>
        <v>0</v>
      </c>
      <c r="AD23" s="28">
        <f>IF(OR('勤務形態一覧_自動計算用'!AD23="a",'勤務形態一覧_自動計算用'!AD23="b",'勤務形態一覧_自動計算用'!AD23="c",'勤務形態一覧_自動計算用'!AD23="d",'勤務形態一覧_自動計算用'!AD23="e",'勤務形態一覧_自動計算用'!AD23="f",'勤務形態一覧_自動計算用'!AD23="g",'勤務形態一覧_自動計算用'!AD23="h",'勤務形態一覧_自動計算用'!AD23="I",'勤務形態一覧_自動計算用'!AD23="y"),VLOOKUP('勤務形態一覧_自動計算用'!AD23,'事前入力シート'!$C$22:$D$31,2),'勤務形態一覧_自動計算用'!AD23*60)</f>
        <v>0</v>
      </c>
      <c r="AE23" s="28">
        <f>IF(OR('勤務形態一覧_自動計算用'!AE23="a",'勤務形態一覧_自動計算用'!AE23="b",'勤務形態一覧_自動計算用'!AE23="c",'勤務形態一覧_自動計算用'!AE23="d",'勤務形態一覧_自動計算用'!AE23="e",'勤務形態一覧_自動計算用'!AE23="f",'勤務形態一覧_自動計算用'!AE23="g",'勤務形態一覧_自動計算用'!AE23="h",'勤務形態一覧_自動計算用'!AE23="I",'勤務形態一覧_自動計算用'!AE23="y"),VLOOKUP('勤務形態一覧_自動計算用'!AE23,'事前入力シート'!$C$22:$D$31,2),'勤務形態一覧_自動計算用'!AE23*60)</f>
        <v>0</v>
      </c>
      <c r="AF23" s="29">
        <f>IF(OR('勤務形態一覧_自動計算用'!AF23="a",'勤務形態一覧_自動計算用'!AF23="b",'勤務形態一覧_自動計算用'!AF23="c",'勤務形態一覧_自動計算用'!AF23="d",'勤務形態一覧_自動計算用'!AF23="e",'勤務形態一覧_自動計算用'!AF23="f",'勤務形態一覧_自動計算用'!AF23="g",'勤務形態一覧_自動計算用'!AF23="h",'勤務形態一覧_自動計算用'!AF23="I",'勤務形態一覧_自動計算用'!AF23="y"),VLOOKUP('勤務形態一覧_自動計算用'!AF23,'事前入力シート'!$C$22:$D$31,2),'勤務形態一覧_自動計算用'!AF23*60)</f>
        <v>0</v>
      </c>
      <c r="AG23" s="39">
        <f t="shared" si="0"/>
        <v>0</v>
      </c>
      <c r="AH23" s="40">
        <f t="shared" si="1"/>
        <v>0</v>
      </c>
      <c r="AI23" s="40" t="e">
        <f t="shared" si="2"/>
        <v>#DIV/0!</v>
      </c>
    </row>
    <row r="24" spans="1:35" ht="18" customHeight="1">
      <c r="A24" s="23"/>
      <c r="B24" s="24"/>
      <c r="C24" s="140"/>
      <c r="D24" s="140"/>
      <c r="E24" s="28">
        <f>IF(OR('勤務形態一覧_自動計算用'!E24="a",'勤務形態一覧_自動計算用'!E24="b",'勤務形態一覧_自動計算用'!E24="c",'勤務形態一覧_自動計算用'!E24="d",'勤務形態一覧_自動計算用'!E24="e",'勤務形態一覧_自動計算用'!E24="f",'勤務形態一覧_自動計算用'!E24="g",'勤務形態一覧_自動計算用'!E24="h",'勤務形態一覧_自動計算用'!E24="I",'勤務形態一覧_自動計算用'!E24="y"),VLOOKUP('勤務形態一覧_自動計算用'!E24,'事前入力シート'!$C$22:$D$31,2),'勤務形態一覧_自動計算用'!E24*60)</f>
        <v>0</v>
      </c>
      <c r="F24" s="28">
        <f>IF(OR('勤務形態一覧_自動計算用'!F24="a",'勤務形態一覧_自動計算用'!F24="b",'勤務形態一覧_自動計算用'!F24="c",'勤務形態一覧_自動計算用'!F24="d",'勤務形態一覧_自動計算用'!F24="e",'勤務形態一覧_自動計算用'!F24="f",'勤務形態一覧_自動計算用'!F24="g",'勤務形態一覧_自動計算用'!F24="h",'勤務形態一覧_自動計算用'!F24="I",'勤務形態一覧_自動計算用'!F24="y"),VLOOKUP('勤務形態一覧_自動計算用'!F24,'事前入力シート'!$C$22:$D$31,2),'勤務形態一覧_自動計算用'!F24*60)</f>
        <v>0</v>
      </c>
      <c r="G24" s="28">
        <f>IF(OR('勤務形態一覧_自動計算用'!G24="a",'勤務形態一覧_自動計算用'!G24="b",'勤務形態一覧_自動計算用'!G24="c",'勤務形態一覧_自動計算用'!G24="d",'勤務形態一覧_自動計算用'!G24="e",'勤務形態一覧_自動計算用'!G24="f",'勤務形態一覧_自動計算用'!G24="g",'勤務形態一覧_自動計算用'!G24="h",'勤務形態一覧_自動計算用'!G24="I",'勤務形態一覧_自動計算用'!G24="y"),VLOOKUP('勤務形態一覧_自動計算用'!G24,'事前入力シート'!$C$22:$D$31,2),'勤務形態一覧_自動計算用'!G24*60)</f>
        <v>0</v>
      </c>
      <c r="H24" s="28">
        <f>IF(OR('勤務形態一覧_自動計算用'!H24="a",'勤務形態一覧_自動計算用'!H24="b",'勤務形態一覧_自動計算用'!H24="c",'勤務形態一覧_自動計算用'!H24="d",'勤務形態一覧_自動計算用'!H24="e",'勤務形態一覧_自動計算用'!H24="f",'勤務形態一覧_自動計算用'!H24="g",'勤務形態一覧_自動計算用'!H24="h",'勤務形態一覧_自動計算用'!H24="I",'勤務形態一覧_自動計算用'!H24="y"),VLOOKUP('勤務形態一覧_自動計算用'!H24,'事前入力シート'!$C$22:$D$31,2),'勤務形態一覧_自動計算用'!H24*60)</f>
        <v>0</v>
      </c>
      <c r="I24" s="28">
        <f>IF(OR('勤務形態一覧_自動計算用'!I24="a",'勤務形態一覧_自動計算用'!I24="b",'勤務形態一覧_自動計算用'!I24="c",'勤務形態一覧_自動計算用'!I24="d",'勤務形態一覧_自動計算用'!I24="e",'勤務形態一覧_自動計算用'!I24="f",'勤務形態一覧_自動計算用'!I24="g",'勤務形態一覧_自動計算用'!I24="h",'勤務形態一覧_自動計算用'!I24="I",'勤務形態一覧_自動計算用'!I24="y"),VLOOKUP('勤務形態一覧_自動計算用'!I24,'事前入力シート'!$C$22:$D$31,2),'勤務形態一覧_自動計算用'!I24*60)</f>
        <v>0</v>
      </c>
      <c r="J24" s="28">
        <f>IF(OR('勤務形態一覧_自動計算用'!J24="a",'勤務形態一覧_自動計算用'!J24="b",'勤務形態一覧_自動計算用'!J24="c",'勤務形態一覧_自動計算用'!J24="d",'勤務形態一覧_自動計算用'!J24="e",'勤務形態一覧_自動計算用'!J24="f",'勤務形態一覧_自動計算用'!J24="g",'勤務形態一覧_自動計算用'!J24="h",'勤務形態一覧_自動計算用'!J24="I",'勤務形態一覧_自動計算用'!J24="y"),VLOOKUP('勤務形態一覧_自動計算用'!J24,'事前入力シート'!$C$22:$D$31,2),'勤務形態一覧_自動計算用'!J24*60)</f>
        <v>0</v>
      </c>
      <c r="K24" s="28">
        <f>IF(OR('勤務形態一覧_自動計算用'!K24="a",'勤務形態一覧_自動計算用'!K24="b",'勤務形態一覧_自動計算用'!K24="c",'勤務形態一覧_自動計算用'!K24="d",'勤務形態一覧_自動計算用'!K24="e",'勤務形態一覧_自動計算用'!K24="f",'勤務形態一覧_自動計算用'!K24="g",'勤務形態一覧_自動計算用'!K24="h",'勤務形態一覧_自動計算用'!K24="I",'勤務形態一覧_自動計算用'!K24="y"),VLOOKUP('勤務形態一覧_自動計算用'!K24,'事前入力シート'!$C$22:$D$31,2),'勤務形態一覧_自動計算用'!K24*60)</f>
        <v>0</v>
      </c>
      <c r="L24" s="28">
        <f>IF(OR('勤務形態一覧_自動計算用'!L24="a",'勤務形態一覧_自動計算用'!L24="b",'勤務形態一覧_自動計算用'!L24="c",'勤務形態一覧_自動計算用'!L24="d",'勤務形態一覧_自動計算用'!L24="e",'勤務形態一覧_自動計算用'!L24="f",'勤務形態一覧_自動計算用'!L24="g",'勤務形態一覧_自動計算用'!L24="h",'勤務形態一覧_自動計算用'!L24="I",'勤務形態一覧_自動計算用'!L24="y"),VLOOKUP('勤務形態一覧_自動計算用'!L24,'事前入力シート'!$C$22:$D$31,2),'勤務形態一覧_自動計算用'!L24*60)</f>
        <v>0</v>
      </c>
      <c r="M24" s="28">
        <f>IF(OR('勤務形態一覧_自動計算用'!M24="a",'勤務形態一覧_自動計算用'!M24="b",'勤務形態一覧_自動計算用'!M24="c",'勤務形態一覧_自動計算用'!M24="d",'勤務形態一覧_自動計算用'!M24="e",'勤務形態一覧_自動計算用'!M24="f",'勤務形態一覧_自動計算用'!M24="g",'勤務形態一覧_自動計算用'!M24="h",'勤務形態一覧_自動計算用'!M24="I",'勤務形態一覧_自動計算用'!M24="y"),VLOOKUP('勤務形態一覧_自動計算用'!M24,'事前入力シート'!$C$22:$D$31,2),'勤務形態一覧_自動計算用'!M24*60)</f>
        <v>0</v>
      </c>
      <c r="N24" s="28">
        <f>IF(OR('勤務形態一覧_自動計算用'!N24="a",'勤務形態一覧_自動計算用'!N24="b",'勤務形態一覧_自動計算用'!N24="c",'勤務形態一覧_自動計算用'!N24="d",'勤務形態一覧_自動計算用'!N24="e",'勤務形態一覧_自動計算用'!N24="f",'勤務形態一覧_自動計算用'!N24="g",'勤務形態一覧_自動計算用'!N24="h",'勤務形態一覧_自動計算用'!N24="I",'勤務形態一覧_自動計算用'!N24="y"),VLOOKUP('勤務形態一覧_自動計算用'!N24,'事前入力シート'!$C$22:$D$31,2),'勤務形態一覧_自動計算用'!N24*60)</f>
        <v>0</v>
      </c>
      <c r="O24" s="28">
        <f>IF(OR('勤務形態一覧_自動計算用'!O24="a",'勤務形態一覧_自動計算用'!O24="b",'勤務形態一覧_自動計算用'!O24="c",'勤務形態一覧_自動計算用'!O24="d",'勤務形態一覧_自動計算用'!O24="e",'勤務形態一覧_自動計算用'!O24="f",'勤務形態一覧_自動計算用'!O24="g",'勤務形態一覧_自動計算用'!O24="h",'勤務形態一覧_自動計算用'!O24="I",'勤務形態一覧_自動計算用'!O24="y"),VLOOKUP('勤務形態一覧_自動計算用'!O24,'事前入力シート'!$C$22:$D$31,2),'勤務形態一覧_自動計算用'!O24*60)</f>
        <v>0</v>
      </c>
      <c r="P24" s="28">
        <f>IF(OR('勤務形態一覧_自動計算用'!P24="a",'勤務形態一覧_自動計算用'!P24="b",'勤務形態一覧_自動計算用'!P24="c",'勤務形態一覧_自動計算用'!P24="d",'勤務形態一覧_自動計算用'!P24="e",'勤務形態一覧_自動計算用'!P24="f",'勤務形態一覧_自動計算用'!P24="g",'勤務形態一覧_自動計算用'!P24="h",'勤務形態一覧_自動計算用'!P24="I",'勤務形態一覧_自動計算用'!P24="y"),VLOOKUP('勤務形態一覧_自動計算用'!P24,'事前入力シート'!$C$22:$D$31,2),'勤務形態一覧_自動計算用'!P24*60)</f>
        <v>0</v>
      </c>
      <c r="Q24" s="28">
        <f>IF(OR('勤務形態一覧_自動計算用'!Q24="a",'勤務形態一覧_自動計算用'!Q24="b",'勤務形態一覧_自動計算用'!Q24="c",'勤務形態一覧_自動計算用'!Q24="d",'勤務形態一覧_自動計算用'!Q24="e",'勤務形態一覧_自動計算用'!Q24="f",'勤務形態一覧_自動計算用'!Q24="g",'勤務形態一覧_自動計算用'!Q24="h",'勤務形態一覧_自動計算用'!Q24="I",'勤務形態一覧_自動計算用'!Q24="y"),VLOOKUP('勤務形態一覧_自動計算用'!Q24,'事前入力シート'!$C$22:$D$31,2),'勤務形態一覧_自動計算用'!Q24*60)</f>
        <v>0</v>
      </c>
      <c r="R24" s="28">
        <f>IF(OR('勤務形態一覧_自動計算用'!R24="a",'勤務形態一覧_自動計算用'!R24="b",'勤務形態一覧_自動計算用'!R24="c",'勤務形態一覧_自動計算用'!R24="d",'勤務形態一覧_自動計算用'!R24="e",'勤務形態一覧_自動計算用'!R24="f",'勤務形態一覧_自動計算用'!R24="g",'勤務形態一覧_自動計算用'!R24="h",'勤務形態一覧_自動計算用'!R24="I",'勤務形態一覧_自動計算用'!R24="y"),VLOOKUP('勤務形態一覧_自動計算用'!R24,'事前入力シート'!$C$22:$D$31,2),'勤務形態一覧_自動計算用'!R24*60)</f>
        <v>0</v>
      </c>
      <c r="S24" s="28">
        <f>IF(OR('勤務形態一覧_自動計算用'!S24="a",'勤務形態一覧_自動計算用'!S24="b",'勤務形態一覧_自動計算用'!S24="c",'勤務形態一覧_自動計算用'!S24="d",'勤務形態一覧_自動計算用'!S24="e",'勤務形態一覧_自動計算用'!S24="f",'勤務形態一覧_自動計算用'!S24="g",'勤務形態一覧_自動計算用'!S24="h",'勤務形態一覧_自動計算用'!S24="I",'勤務形態一覧_自動計算用'!S24="y"),VLOOKUP('勤務形態一覧_自動計算用'!S24,'事前入力シート'!$C$22:$D$31,2),'勤務形態一覧_自動計算用'!S24*60)</f>
        <v>0</v>
      </c>
      <c r="T24" s="28">
        <f>IF(OR('勤務形態一覧_自動計算用'!T24="a",'勤務形態一覧_自動計算用'!T24="b",'勤務形態一覧_自動計算用'!T24="c",'勤務形態一覧_自動計算用'!T24="d",'勤務形態一覧_自動計算用'!T24="e",'勤務形態一覧_自動計算用'!T24="f",'勤務形態一覧_自動計算用'!T24="g",'勤務形態一覧_自動計算用'!T24="h",'勤務形態一覧_自動計算用'!T24="I",'勤務形態一覧_自動計算用'!T24="y"),VLOOKUP('勤務形態一覧_自動計算用'!T24,'事前入力シート'!$C$22:$D$31,2),'勤務形態一覧_自動計算用'!T24*60)</f>
        <v>0</v>
      </c>
      <c r="U24" s="28">
        <f>IF(OR('勤務形態一覧_自動計算用'!U24="a",'勤務形態一覧_自動計算用'!U24="b",'勤務形態一覧_自動計算用'!U24="c",'勤務形態一覧_自動計算用'!U24="d",'勤務形態一覧_自動計算用'!U24="e",'勤務形態一覧_自動計算用'!U24="f",'勤務形態一覧_自動計算用'!U24="g",'勤務形態一覧_自動計算用'!U24="h",'勤務形態一覧_自動計算用'!U24="I",'勤務形態一覧_自動計算用'!U24="y"),VLOOKUP('勤務形態一覧_自動計算用'!U24,'事前入力シート'!$C$22:$D$31,2),'勤務形態一覧_自動計算用'!U24*60)</f>
        <v>0</v>
      </c>
      <c r="V24" s="28">
        <f>IF(OR('勤務形態一覧_自動計算用'!V24="a",'勤務形態一覧_自動計算用'!V24="b",'勤務形態一覧_自動計算用'!V24="c",'勤務形態一覧_自動計算用'!V24="d",'勤務形態一覧_自動計算用'!V24="e",'勤務形態一覧_自動計算用'!V24="f",'勤務形態一覧_自動計算用'!V24="g",'勤務形態一覧_自動計算用'!V24="h",'勤務形態一覧_自動計算用'!V24="I",'勤務形態一覧_自動計算用'!V24="y"),VLOOKUP('勤務形態一覧_自動計算用'!V24,'事前入力シート'!$C$22:$D$31,2),'勤務形態一覧_自動計算用'!V24*60)</f>
        <v>0</v>
      </c>
      <c r="W24" s="28">
        <f>IF(OR('勤務形態一覧_自動計算用'!W24="a",'勤務形態一覧_自動計算用'!W24="b",'勤務形態一覧_自動計算用'!W24="c",'勤務形態一覧_自動計算用'!W24="d",'勤務形態一覧_自動計算用'!W24="e",'勤務形態一覧_自動計算用'!W24="f",'勤務形態一覧_自動計算用'!W24="g",'勤務形態一覧_自動計算用'!W24="h",'勤務形態一覧_自動計算用'!W24="I",'勤務形態一覧_自動計算用'!W24="y"),VLOOKUP('勤務形態一覧_自動計算用'!W24,'事前入力シート'!$C$22:$D$31,2),'勤務形態一覧_自動計算用'!W24*60)</f>
        <v>0</v>
      </c>
      <c r="X24" s="28">
        <f>IF(OR('勤務形態一覧_自動計算用'!X24="a",'勤務形態一覧_自動計算用'!X24="b",'勤務形態一覧_自動計算用'!X24="c",'勤務形態一覧_自動計算用'!X24="d",'勤務形態一覧_自動計算用'!X24="e",'勤務形態一覧_自動計算用'!X24="f",'勤務形態一覧_自動計算用'!X24="g",'勤務形態一覧_自動計算用'!X24="h",'勤務形態一覧_自動計算用'!X24="I",'勤務形態一覧_自動計算用'!X24="y"),VLOOKUP('勤務形態一覧_自動計算用'!X24,'事前入力シート'!$C$22:$D$31,2),'勤務形態一覧_自動計算用'!X24*60)</f>
        <v>0</v>
      </c>
      <c r="Y24" s="28">
        <f>IF(OR('勤務形態一覧_自動計算用'!Y24="a",'勤務形態一覧_自動計算用'!Y24="b",'勤務形態一覧_自動計算用'!Y24="c",'勤務形態一覧_自動計算用'!Y24="d",'勤務形態一覧_自動計算用'!Y24="e",'勤務形態一覧_自動計算用'!Y24="f",'勤務形態一覧_自動計算用'!Y24="g",'勤務形態一覧_自動計算用'!Y24="h",'勤務形態一覧_自動計算用'!Y24="I",'勤務形態一覧_自動計算用'!Y24="y"),VLOOKUP('勤務形態一覧_自動計算用'!Y24,'事前入力シート'!$C$22:$D$31,2),'勤務形態一覧_自動計算用'!Y24*60)</f>
        <v>0</v>
      </c>
      <c r="Z24" s="28">
        <f>IF(OR('勤務形態一覧_自動計算用'!Z24="a",'勤務形態一覧_自動計算用'!Z24="b",'勤務形態一覧_自動計算用'!Z24="c",'勤務形態一覧_自動計算用'!Z24="d",'勤務形態一覧_自動計算用'!Z24="e",'勤務形態一覧_自動計算用'!Z24="f",'勤務形態一覧_自動計算用'!Z24="g",'勤務形態一覧_自動計算用'!Z24="h",'勤務形態一覧_自動計算用'!Z24="I",'勤務形態一覧_自動計算用'!Z24="y"),VLOOKUP('勤務形態一覧_自動計算用'!Z24,'事前入力シート'!$C$22:$D$31,2),'勤務形態一覧_自動計算用'!Z24*60)</f>
        <v>0</v>
      </c>
      <c r="AA24" s="28">
        <f>IF(OR('勤務形態一覧_自動計算用'!AA24="a",'勤務形態一覧_自動計算用'!AA24="b",'勤務形態一覧_自動計算用'!AA24="c",'勤務形態一覧_自動計算用'!AA24="d",'勤務形態一覧_自動計算用'!AA24="e",'勤務形態一覧_自動計算用'!AA24="f",'勤務形態一覧_自動計算用'!AA24="g",'勤務形態一覧_自動計算用'!AA24="h",'勤務形態一覧_自動計算用'!AA24="I",'勤務形態一覧_自動計算用'!AA24="y"),VLOOKUP('勤務形態一覧_自動計算用'!AA24,'事前入力シート'!$C$22:$D$31,2),'勤務形態一覧_自動計算用'!AA24*60)</f>
        <v>0</v>
      </c>
      <c r="AB24" s="28">
        <f>IF(OR('勤務形態一覧_自動計算用'!AB24="a",'勤務形態一覧_自動計算用'!AB24="b",'勤務形態一覧_自動計算用'!AB24="c",'勤務形態一覧_自動計算用'!AB24="d",'勤務形態一覧_自動計算用'!AB24="e",'勤務形態一覧_自動計算用'!AB24="f",'勤務形態一覧_自動計算用'!AB24="g",'勤務形態一覧_自動計算用'!AB24="h",'勤務形態一覧_自動計算用'!AB24="I",'勤務形態一覧_自動計算用'!AB24="y"),VLOOKUP('勤務形態一覧_自動計算用'!AB24,'事前入力シート'!$C$22:$D$31,2),'勤務形態一覧_自動計算用'!AB24*60)</f>
        <v>0</v>
      </c>
      <c r="AC24" s="28">
        <f>IF(OR('勤務形態一覧_自動計算用'!AC24="a",'勤務形態一覧_自動計算用'!AC24="b",'勤務形態一覧_自動計算用'!AC24="c",'勤務形態一覧_自動計算用'!AC24="d",'勤務形態一覧_自動計算用'!AC24="e",'勤務形態一覧_自動計算用'!AC24="f",'勤務形態一覧_自動計算用'!AC24="g",'勤務形態一覧_自動計算用'!AC24="h",'勤務形態一覧_自動計算用'!AC24="I",'勤務形態一覧_自動計算用'!AC24="y"),VLOOKUP('勤務形態一覧_自動計算用'!AC24,'事前入力シート'!$C$22:$D$31,2),'勤務形態一覧_自動計算用'!AC24*60)</f>
        <v>0</v>
      </c>
      <c r="AD24" s="28">
        <f>IF(OR('勤務形態一覧_自動計算用'!AD24="a",'勤務形態一覧_自動計算用'!AD24="b",'勤務形態一覧_自動計算用'!AD24="c",'勤務形態一覧_自動計算用'!AD24="d",'勤務形態一覧_自動計算用'!AD24="e",'勤務形態一覧_自動計算用'!AD24="f",'勤務形態一覧_自動計算用'!AD24="g",'勤務形態一覧_自動計算用'!AD24="h",'勤務形態一覧_自動計算用'!AD24="I",'勤務形態一覧_自動計算用'!AD24="y"),VLOOKUP('勤務形態一覧_自動計算用'!AD24,'事前入力シート'!$C$22:$D$31,2),'勤務形態一覧_自動計算用'!AD24*60)</f>
        <v>0</v>
      </c>
      <c r="AE24" s="28">
        <f>IF(OR('勤務形態一覧_自動計算用'!AE24="a",'勤務形態一覧_自動計算用'!AE24="b",'勤務形態一覧_自動計算用'!AE24="c",'勤務形態一覧_自動計算用'!AE24="d",'勤務形態一覧_自動計算用'!AE24="e",'勤務形態一覧_自動計算用'!AE24="f",'勤務形態一覧_自動計算用'!AE24="g",'勤務形態一覧_自動計算用'!AE24="h",'勤務形態一覧_自動計算用'!AE24="I",'勤務形態一覧_自動計算用'!AE24="y"),VLOOKUP('勤務形態一覧_自動計算用'!AE24,'事前入力シート'!$C$22:$D$31,2),'勤務形態一覧_自動計算用'!AE24*60)</f>
        <v>0</v>
      </c>
      <c r="AF24" s="29">
        <f>IF(OR('勤務形態一覧_自動計算用'!AF24="a",'勤務形態一覧_自動計算用'!AF24="b",'勤務形態一覧_自動計算用'!AF24="c",'勤務形態一覧_自動計算用'!AF24="d",'勤務形態一覧_自動計算用'!AF24="e",'勤務形態一覧_自動計算用'!AF24="f",'勤務形態一覧_自動計算用'!AF24="g",'勤務形態一覧_自動計算用'!AF24="h",'勤務形態一覧_自動計算用'!AF24="I",'勤務形態一覧_自動計算用'!AF24="y"),VLOOKUP('勤務形態一覧_自動計算用'!AF24,'事前入力シート'!$C$22:$D$31,2),'勤務形態一覧_自動計算用'!AF24*60)</f>
        <v>0</v>
      </c>
      <c r="AG24" s="39">
        <f t="shared" si="0"/>
        <v>0</v>
      </c>
      <c r="AH24" s="40">
        <f t="shared" si="1"/>
        <v>0</v>
      </c>
      <c r="AI24" s="40" t="e">
        <f t="shared" si="2"/>
        <v>#DIV/0!</v>
      </c>
    </row>
    <row r="25" spans="1:35" ht="18" customHeight="1">
      <c r="A25" s="23"/>
      <c r="B25" s="24"/>
      <c r="C25" s="140"/>
      <c r="D25" s="140"/>
      <c r="E25" s="28">
        <f>IF(OR('勤務形態一覧_自動計算用'!E25="a",'勤務形態一覧_自動計算用'!E25="b",'勤務形態一覧_自動計算用'!E25="c",'勤務形態一覧_自動計算用'!E25="d",'勤務形態一覧_自動計算用'!E25="e",'勤務形態一覧_自動計算用'!E25="f",'勤務形態一覧_自動計算用'!E25="g",'勤務形態一覧_自動計算用'!E25="h",'勤務形態一覧_自動計算用'!E25="I",'勤務形態一覧_自動計算用'!E25="y"),VLOOKUP('勤務形態一覧_自動計算用'!E25,'事前入力シート'!$C$22:$D$31,2),'勤務形態一覧_自動計算用'!E25*60)</f>
        <v>0</v>
      </c>
      <c r="F25" s="28">
        <f>IF(OR('勤務形態一覧_自動計算用'!F25="a",'勤務形態一覧_自動計算用'!F25="b",'勤務形態一覧_自動計算用'!F25="c",'勤務形態一覧_自動計算用'!F25="d",'勤務形態一覧_自動計算用'!F25="e",'勤務形態一覧_自動計算用'!F25="f",'勤務形態一覧_自動計算用'!F25="g",'勤務形態一覧_自動計算用'!F25="h",'勤務形態一覧_自動計算用'!F25="I",'勤務形態一覧_自動計算用'!F25="y"),VLOOKUP('勤務形態一覧_自動計算用'!F25,'事前入力シート'!$C$22:$D$31,2),'勤務形態一覧_自動計算用'!F25*60)</f>
        <v>0</v>
      </c>
      <c r="G25" s="28">
        <f>IF(OR('勤務形態一覧_自動計算用'!G25="a",'勤務形態一覧_自動計算用'!G25="b",'勤務形態一覧_自動計算用'!G25="c",'勤務形態一覧_自動計算用'!G25="d",'勤務形態一覧_自動計算用'!G25="e",'勤務形態一覧_自動計算用'!G25="f",'勤務形態一覧_自動計算用'!G25="g",'勤務形態一覧_自動計算用'!G25="h",'勤務形態一覧_自動計算用'!G25="I",'勤務形態一覧_自動計算用'!G25="y"),VLOOKUP('勤務形態一覧_自動計算用'!G25,'事前入力シート'!$C$22:$D$31,2),'勤務形態一覧_自動計算用'!G25*60)</f>
        <v>0</v>
      </c>
      <c r="H25" s="28">
        <f>IF(OR('勤務形態一覧_自動計算用'!H25="a",'勤務形態一覧_自動計算用'!H25="b",'勤務形態一覧_自動計算用'!H25="c",'勤務形態一覧_自動計算用'!H25="d",'勤務形態一覧_自動計算用'!H25="e",'勤務形態一覧_自動計算用'!H25="f",'勤務形態一覧_自動計算用'!H25="g",'勤務形態一覧_自動計算用'!H25="h",'勤務形態一覧_自動計算用'!H25="I",'勤務形態一覧_自動計算用'!H25="y"),VLOOKUP('勤務形態一覧_自動計算用'!H25,'事前入力シート'!$C$22:$D$31,2),'勤務形態一覧_自動計算用'!H25*60)</f>
        <v>0</v>
      </c>
      <c r="I25" s="28">
        <f>IF(OR('勤務形態一覧_自動計算用'!I25="a",'勤務形態一覧_自動計算用'!I25="b",'勤務形態一覧_自動計算用'!I25="c",'勤務形態一覧_自動計算用'!I25="d",'勤務形態一覧_自動計算用'!I25="e",'勤務形態一覧_自動計算用'!I25="f",'勤務形態一覧_自動計算用'!I25="g",'勤務形態一覧_自動計算用'!I25="h",'勤務形態一覧_自動計算用'!I25="I",'勤務形態一覧_自動計算用'!I25="y"),VLOOKUP('勤務形態一覧_自動計算用'!I25,'事前入力シート'!$C$22:$D$31,2),'勤務形態一覧_自動計算用'!I25*60)</f>
        <v>0</v>
      </c>
      <c r="J25" s="28">
        <f>IF(OR('勤務形態一覧_自動計算用'!J25="a",'勤務形態一覧_自動計算用'!J25="b",'勤務形態一覧_自動計算用'!J25="c",'勤務形態一覧_自動計算用'!J25="d",'勤務形態一覧_自動計算用'!J25="e",'勤務形態一覧_自動計算用'!J25="f",'勤務形態一覧_自動計算用'!J25="g",'勤務形態一覧_自動計算用'!J25="h",'勤務形態一覧_自動計算用'!J25="I",'勤務形態一覧_自動計算用'!J25="y"),VLOOKUP('勤務形態一覧_自動計算用'!J25,'事前入力シート'!$C$22:$D$31,2),'勤務形態一覧_自動計算用'!J25*60)</f>
        <v>0</v>
      </c>
      <c r="K25" s="28">
        <f>IF(OR('勤務形態一覧_自動計算用'!K25="a",'勤務形態一覧_自動計算用'!K25="b",'勤務形態一覧_自動計算用'!K25="c",'勤務形態一覧_自動計算用'!K25="d",'勤務形態一覧_自動計算用'!K25="e",'勤務形態一覧_自動計算用'!K25="f",'勤務形態一覧_自動計算用'!K25="g",'勤務形態一覧_自動計算用'!K25="h",'勤務形態一覧_自動計算用'!K25="I",'勤務形態一覧_自動計算用'!K25="y"),VLOOKUP('勤務形態一覧_自動計算用'!K25,'事前入力シート'!$C$22:$D$31,2),'勤務形態一覧_自動計算用'!K25*60)</f>
        <v>0</v>
      </c>
      <c r="L25" s="28">
        <f>IF(OR('勤務形態一覧_自動計算用'!L25="a",'勤務形態一覧_自動計算用'!L25="b",'勤務形態一覧_自動計算用'!L25="c",'勤務形態一覧_自動計算用'!L25="d",'勤務形態一覧_自動計算用'!L25="e",'勤務形態一覧_自動計算用'!L25="f",'勤務形態一覧_自動計算用'!L25="g",'勤務形態一覧_自動計算用'!L25="h",'勤務形態一覧_自動計算用'!L25="I",'勤務形態一覧_自動計算用'!L25="y"),VLOOKUP('勤務形態一覧_自動計算用'!L25,'事前入力シート'!$C$22:$D$31,2),'勤務形態一覧_自動計算用'!L25*60)</f>
        <v>0</v>
      </c>
      <c r="M25" s="28">
        <f>IF(OR('勤務形態一覧_自動計算用'!M25="a",'勤務形態一覧_自動計算用'!M25="b",'勤務形態一覧_自動計算用'!M25="c",'勤務形態一覧_自動計算用'!M25="d",'勤務形態一覧_自動計算用'!M25="e",'勤務形態一覧_自動計算用'!M25="f",'勤務形態一覧_自動計算用'!M25="g",'勤務形態一覧_自動計算用'!M25="h",'勤務形態一覧_自動計算用'!M25="I",'勤務形態一覧_自動計算用'!M25="y"),VLOOKUP('勤務形態一覧_自動計算用'!M25,'事前入力シート'!$C$22:$D$31,2),'勤務形態一覧_自動計算用'!M25*60)</f>
        <v>0</v>
      </c>
      <c r="N25" s="28">
        <f>IF(OR('勤務形態一覧_自動計算用'!N25="a",'勤務形態一覧_自動計算用'!N25="b",'勤務形態一覧_自動計算用'!N25="c",'勤務形態一覧_自動計算用'!N25="d",'勤務形態一覧_自動計算用'!N25="e",'勤務形態一覧_自動計算用'!N25="f",'勤務形態一覧_自動計算用'!N25="g",'勤務形態一覧_自動計算用'!N25="h",'勤務形態一覧_自動計算用'!N25="I",'勤務形態一覧_自動計算用'!N25="y"),VLOOKUP('勤務形態一覧_自動計算用'!N25,'事前入力シート'!$C$22:$D$31,2),'勤務形態一覧_自動計算用'!N25*60)</f>
        <v>0</v>
      </c>
      <c r="O25" s="28">
        <f>IF(OR('勤務形態一覧_自動計算用'!O25="a",'勤務形態一覧_自動計算用'!O25="b",'勤務形態一覧_自動計算用'!O25="c",'勤務形態一覧_自動計算用'!O25="d",'勤務形態一覧_自動計算用'!O25="e",'勤務形態一覧_自動計算用'!O25="f",'勤務形態一覧_自動計算用'!O25="g",'勤務形態一覧_自動計算用'!O25="h",'勤務形態一覧_自動計算用'!O25="I",'勤務形態一覧_自動計算用'!O25="y"),VLOOKUP('勤務形態一覧_自動計算用'!O25,'事前入力シート'!$C$22:$D$31,2),'勤務形態一覧_自動計算用'!O25*60)</f>
        <v>0</v>
      </c>
      <c r="P25" s="28">
        <f>IF(OR('勤務形態一覧_自動計算用'!P25="a",'勤務形態一覧_自動計算用'!P25="b",'勤務形態一覧_自動計算用'!P25="c",'勤務形態一覧_自動計算用'!P25="d",'勤務形態一覧_自動計算用'!P25="e",'勤務形態一覧_自動計算用'!P25="f",'勤務形態一覧_自動計算用'!P25="g",'勤務形態一覧_自動計算用'!P25="h",'勤務形態一覧_自動計算用'!P25="I",'勤務形態一覧_自動計算用'!P25="y"),VLOOKUP('勤務形態一覧_自動計算用'!P25,'事前入力シート'!$C$22:$D$31,2),'勤務形態一覧_自動計算用'!P25*60)</f>
        <v>0</v>
      </c>
      <c r="Q25" s="28">
        <f>IF(OR('勤務形態一覧_自動計算用'!Q25="a",'勤務形態一覧_自動計算用'!Q25="b",'勤務形態一覧_自動計算用'!Q25="c",'勤務形態一覧_自動計算用'!Q25="d",'勤務形態一覧_自動計算用'!Q25="e",'勤務形態一覧_自動計算用'!Q25="f",'勤務形態一覧_自動計算用'!Q25="g",'勤務形態一覧_自動計算用'!Q25="h",'勤務形態一覧_自動計算用'!Q25="I",'勤務形態一覧_自動計算用'!Q25="y"),VLOOKUP('勤務形態一覧_自動計算用'!Q25,'事前入力シート'!$C$22:$D$31,2),'勤務形態一覧_自動計算用'!Q25*60)</f>
        <v>0</v>
      </c>
      <c r="R25" s="28">
        <f>IF(OR('勤務形態一覧_自動計算用'!R25="a",'勤務形態一覧_自動計算用'!R25="b",'勤務形態一覧_自動計算用'!R25="c",'勤務形態一覧_自動計算用'!R25="d",'勤務形態一覧_自動計算用'!R25="e",'勤務形態一覧_自動計算用'!R25="f",'勤務形態一覧_自動計算用'!R25="g",'勤務形態一覧_自動計算用'!R25="h",'勤務形態一覧_自動計算用'!R25="I",'勤務形態一覧_自動計算用'!R25="y"),VLOOKUP('勤務形態一覧_自動計算用'!R25,'事前入力シート'!$C$22:$D$31,2),'勤務形態一覧_自動計算用'!R25*60)</f>
        <v>0</v>
      </c>
      <c r="S25" s="28">
        <f>IF(OR('勤務形態一覧_自動計算用'!S25="a",'勤務形態一覧_自動計算用'!S25="b",'勤務形態一覧_自動計算用'!S25="c",'勤務形態一覧_自動計算用'!S25="d",'勤務形態一覧_自動計算用'!S25="e",'勤務形態一覧_自動計算用'!S25="f",'勤務形態一覧_自動計算用'!S25="g",'勤務形態一覧_自動計算用'!S25="h",'勤務形態一覧_自動計算用'!S25="I",'勤務形態一覧_自動計算用'!S25="y"),VLOOKUP('勤務形態一覧_自動計算用'!S25,'事前入力シート'!$C$22:$D$31,2),'勤務形態一覧_自動計算用'!S25*60)</f>
        <v>0</v>
      </c>
      <c r="T25" s="28">
        <f>IF(OR('勤務形態一覧_自動計算用'!T25="a",'勤務形態一覧_自動計算用'!T25="b",'勤務形態一覧_自動計算用'!T25="c",'勤務形態一覧_自動計算用'!T25="d",'勤務形態一覧_自動計算用'!T25="e",'勤務形態一覧_自動計算用'!T25="f",'勤務形態一覧_自動計算用'!T25="g",'勤務形態一覧_自動計算用'!T25="h",'勤務形態一覧_自動計算用'!T25="I",'勤務形態一覧_自動計算用'!T25="y"),VLOOKUP('勤務形態一覧_自動計算用'!T25,'事前入力シート'!$C$22:$D$31,2),'勤務形態一覧_自動計算用'!T25*60)</f>
        <v>0</v>
      </c>
      <c r="U25" s="28">
        <f>IF(OR('勤務形態一覧_自動計算用'!U25="a",'勤務形態一覧_自動計算用'!U25="b",'勤務形態一覧_自動計算用'!U25="c",'勤務形態一覧_自動計算用'!U25="d",'勤務形態一覧_自動計算用'!U25="e",'勤務形態一覧_自動計算用'!U25="f",'勤務形態一覧_自動計算用'!U25="g",'勤務形態一覧_自動計算用'!U25="h",'勤務形態一覧_自動計算用'!U25="I",'勤務形態一覧_自動計算用'!U25="y"),VLOOKUP('勤務形態一覧_自動計算用'!U25,'事前入力シート'!$C$22:$D$31,2),'勤務形態一覧_自動計算用'!U25*60)</f>
        <v>0</v>
      </c>
      <c r="V25" s="28">
        <f>IF(OR('勤務形態一覧_自動計算用'!V25="a",'勤務形態一覧_自動計算用'!V25="b",'勤務形態一覧_自動計算用'!V25="c",'勤務形態一覧_自動計算用'!V25="d",'勤務形態一覧_自動計算用'!V25="e",'勤務形態一覧_自動計算用'!V25="f",'勤務形態一覧_自動計算用'!V25="g",'勤務形態一覧_自動計算用'!V25="h",'勤務形態一覧_自動計算用'!V25="I",'勤務形態一覧_自動計算用'!V25="y"),VLOOKUP('勤務形態一覧_自動計算用'!V25,'事前入力シート'!$C$22:$D$31,2),'勤務形態一覧_自動計算用'!V25*60)</f>
        <v>0</v>
      </c>
      <c r="W25" s="28">
        <f>IF(OR('勤務形態一覧_自動計算用'!W25="a",'勤務形態一覧_自動計算用'!W25="b",'勤務形態一覧_自動計算用'!W25="c",'勤務形態一覧_自動計算用'!W25="d",'勤務形態一覧_自動計算用'!W25="e",'勤務形態一覧_自動計算用'!W25="f",'勤務形態一覧_自動計算用'!W25="g",'勤務形態一覧_自動計算用'!W25="h",'勤務形態一覧_自動計算用'!W25="I",'勤務形態一覧_自動計算用'!W25="y"),VLOOKUP('勤務形態一覧_自動計算用'!W25,'事前入力シート'!$C$22:$D$31,2),'勤務形態一覧_自動計算用'!W25*60)</f>
        <v>0</v>
      </c>
      <c r="X25" s="28">
        <f>IF(OR('勤務形態一覧_自動計算用'!X25="a",'勤務形態一覧_自動計算用'!X25="b",'勤務形態一覧_自動計算用'!X25="c",'勤務形態一覧_自動計算用'!X25="d",'勤務形態一覧_自動計算用'!X25="e",'勤務形態一覧_自動計算用'!X25="f",'勤務形態一覧_自動計算用'!X25="g",'勤務形態一覧_自動計算用'!X25="h",'勤務形態一覧_自動計算用'!X25="I",'勤務形態一覧_自動計算用'!X25="y"),VLOOKUP('勤務形態一覧_自動計算用'!X25,'事前入力シート'!$C$22:$D$31,2),'勤務形態一覧_自動計算用'!X25*60)</f>
        <v>0</v>
      </c>
      <c r="Y25" s="28">
        <f>IF(OR('勤務形態一覧_自動計算用'!Y25="a",'勤務形態一覧_自動計算用'!Y25="b",'勤務形態一覧_自動計算用'!Y25="c",'勤務形態一覧_自動計算用'!Y25="d",'勤務形態一覧_自動計算用'!Y25="e",'勤務形態一覧_自動計算用'!Y25="f",'勤務形態一覧_自動計算用'!Y25="g",'勤務形態一覧_自動計算用'!Y25="h",'勤務形態一覧_自動計算用'!Y25="I",'勤務形態一覧_自動計算用'!Y25="y"),VLOOKUP('勤務形態一覧_自動計算用'!Y25,'事前入力シート'!$C$22:$D$31,2),'勤務形態一覧_自動計算用'!Y25*60)</f>
        <v>0</v>
      </c>
      <c r="Z25" s="28">
        <f>IF(OR('勤務形態一覧_自動計算用'!Z25="a",'勤務形態一覧_自動計算用'!Z25="b",'勤務形態一覧_自動計算用'!Z25="c",'勤務形態一覧_自動計算用'!Z25="d",'勤務形態一覧_自動計算用'!Z25="e",'勤務形態一覧_自動計算用'!Z25="f",'勤務形態一覧_自動計算用'!Z25="g",'勤務形態一覧_自動計算用'!Z25="h",'勤務形態一覧_自動計算用'!Z25="I",'勤務形態一覧_自動計算用'!Z25="y"),VLOOKUP('勤務形態一覧_自動計算用'!Z25,'事前入力シート'!$C$22:$D$31,2),'勤務形態一覧_自動計算用'!Z25*60)</f>
        <v>0</v>
      </c>
      <c r="AA25" s="28">
        <f>IF(OR('勤務形態一覧_自動計算用'!AA25="a",'勤務形態一覧_自動計算用'!AA25="b",'勤務形態一覧_自動計算用'!AA25="c",'勤務形態一覧_自動計算用'!AA25="d",'勤務形態一覧_自動計算用'!AA25="e",'勤務形態一覧_自動計算用'!AA25="f",'勤務形態一覧_自動計算用'!AA25="g",'勤務形態一覧_自動計算用'!AA25="h",'勤務形態一覧_自動計算用'!AA25="I",'勤務形態一覧_自動計算用'!AA25="y"),VLOOKUP('勤務形態一覧_自動計算用'!AA25,'事前入力シート'!$C$22:$D$31,2),'勤務形態一覧_自動計算用'!AA25*60)</f>
        <v>0</v>
      </c>
      <c r="AB25" s="28">
        <f>IF(OR('勤務形態一覧_自動計算用'!AB25="a",'勤務形態一覧_自動計算用'!AB25="b",'勤務形態一覧_自動計算用'!AB25="c",'勤務形態一覧_自動計算用'!AB25="d",'勤務形態一覧_自動計算用'!AB25="e",'勤務形態一覧_自動計算用'!AB25="f",'勤務形態一覧_自動計算用'!AB25="g",'勤務形態一覧_自動計算用'!AB25="h",'勤務形態一覧_自動計算用'!AB25="I",'勤務形態一覧_自動計算用'!AB25="y"),VLOOKUP('勤務形態一覧_自動計算用'!AB25,'事前入力シート'!$C$22:$D$31,2),'勤務形態一覧_自動計算用'!AB25*60)</f>
        <v>0</v>
      </c>
      <c r="AC25" s="28">
        <f>IF(OR('勤務形態一覧_自動計算用'!AC25="a",'勤務形態一覧_自動計算用'!AC25="b",'勤務形態一覧_自動計算用'!AC25="c",'勤務形態一覧_自動計算用'!AC25="d",'勤務形態一覧_自動計算用'!AC25="e",'勤務形態一覧_自動計算用'!AC25="f",'勤務形態一覧_自動計算用'!AC25="g",'勤務形態一覧_自動計算用'!AC25="h",'勤務形態一覧_自動計算用'!AC25="I",'勤務形態一覧_自動計算用'!AC25="y"),VLOOKUP('勤務形態一覧_自動計算用'!AC25,'事前入力シート'!$C$22:$D$31,2),'勤務形態一覧_自動計算用'!AC25*60)</f>
        <v>0</v>
      </c>
      <c r="AD25" s="28">
        <f>IF(OR('勤務形態一覧_自動計算用'!AD25="a",'勤務形態一覧_自動計算用'!AD25="b",'勤務形態一覧_自動計算用'!AD25="c",'勤務形態一覧_自動計算用'!AD25="d",'勤務形態一覧_自動計算用'!AD25="e",'勤務形態一覧_自動計算用'!AD25="f",'勤務形態一覧_自動計算用'!AD25="g",'勤務形態一覧_自動計算用'!AD25="h",'勤務形態一覧_自動計算用'!AD25="I",'勤務形態一覧_自動計算用'!AD25="y"),VLOOKUP('勤務形態一覧_自動計算用'!AD25,'事前入力シート'!$C$22:$D$31,2),'勤務形態一覧_自動計算用'!AD25*60)</f>
        <v>0</v>
      </c>
      <c r="AE25" s="28">
        <f>IF(OR('勤務形態一覧_自動計算用'!AE25="a",'勤務形態一覧_自動計算用'!AE25="b",'勤務形態一覧_自動計算用'!AE25="c",'勤務形態一覧_自動計算用'!AE25="d",'勤務形態一覧_自動計算用'!AE25="e",'勤務形態一覧_自動計算用'!AE25="f",'勤務形態一覧_自動計算用'!AE25="g",'勤務形態一覧_自動計算用'!AE25="h",'勤務形態一覧_自動計算用'!AE25="I",'勤務形態一覧_自動計算用'!AE25="y"),VLOOKUP('勤務形態一覧_自動計算用'!AE25,'事前入力シート'!$C$22:$D$31,2),'勤務形態一覧_自動計算用'!AE25*60)</f>
        <v>0</v>
      </c>
      <c r="AF25" s="29">
        <f>IF(OR('勤務形態一覧_自動計算用'!AF25="a",'勤務形態一覧_自動計算用'!AF25="b",'勤務形態一覧_自動計算用'!AF25="c",'勤務形態一覧_自動計算用'!AF25="d",'勤務形態一覧_自動計算用'!AF25="e",'勤務形態一覧_自動計算用'!AF25="f",'勤務形態一覧_自動計算用'!AF25="g",'勤務形態一覧_自動計算用'!AF25="h",'勤務形態一覧_自動計算用'!AF25="I",'勤務形態一覧_自動計算用'!AF25="y"),VLOOKUP('勤務形態一覧_自動計算用'!AF25,'事前入力シート'!$C$22:$D$31,2),'勤務形態一覧_自動計算用'!AF25*60)</f>
        <v>0</v>
      </c>
      <c r="AG25" s="39">
        <f t="shared" si="0"/>
        <v>0</v>
      </c>
      <c r="AH25" s="40">
        <f t="shared" si="1"/>
        <v>0</v>
      </c>
      <c r="AI25" s="40" t="e">
        <f t="shared" si="2"/>
        <v>#DIV/0!</v>
      </c>
    </row>
    <row r="26" spans="1:35" ht="18" customHeight="1">
      <c r="A26" s="23"/>
      <c r="B26" s="24"/>
      <c r="C26" s="140"/>
      <c r="D26" s="140"/>
      <c r="E26" s="28">
        <f>IF(OR('勤務形態一覧_自動計算用'!E26="a",'勤務形態一覧_自動計算用'!E26="b",'勤務形態一覧_自動計算用'!E26="c",'勤務形態一覧_自動計算用'!E26="d",'勤務形態一覧_自動計算用'!E26="e",'勤務形態一覧_自動計算用'!E26="f",'勤務形態一覧_自動計算用'!E26="g",'勤務形態一覧_自動計算用'!E26="h",'勤務形態一覧_自動計算用'!E26="I",'勤務形態一覧_自動計算用'!E26="y"),VLOOKUP('勤務形態一覧_自動計算用'!E26,'事前入力シート'!$C$22:$D$31,2),'勤務形態一覧_自動計算用'!E26*60)</f>
        <v>0</v>
      </c>
      <c r="F26" s="28">
        <f>IF(OR('勤務形態一覧_自動計算用'!F26="a",'勤務形態一覧_自動計算用'!F26="b",'勤務形態一覧_自動計算用'!F26="c",'勤務形態一覧_自動計算用'!F26="d",'勤務形態一覧_自動計算用'!F26="e",'勤務形態一覧_自動計算用'!F26="f",'勤務形態一覧_自動計算用'!F26="g",'勤務形態一覧_自動計算用'!F26="h",'勤務形態一覧_自動計算用'!F26="I",'勤務形態一覧_自動計算用'!F26="y"),VLOOKUP('勤務形態一覧_自動計算用'!F26,'事前入力シート'!$C$22:$D$31,2),'勤務形態一覧_自動計算用'!F26*60)</f>
        <v>0</v>
      </c>
      <c r="G26" s="28">
        <f>IF(OR('勤務形態一覧_自動計算用'!G26="a",'勤務形態一覧_自動計算用'!G26="b",'勤務形態一覧_自動計算用'!G26="c",'勤務形態一覧_自動計算用'!G26="d",'勤務形態一覧_自動計算用'!G26="e",'勤務形態一覧_自動計算用'!G26="f",'勤務形態一覧_自動計算用'!G26="g",'勤務形態一覧_自動計算用'!G26="h",'勤務形態一覧_自動計算用'!G26="I",'勤務形態一覧_自動計算用'!G26="y"),VLOOKUP('勤務形態一覧_自動計算用'!G26,'事前入力シート'!$C$22:$D$31,2),'勤務形態一覧_自動計算用'!G26*60)</f>
        <v>0</v>
      </c>
      <c r="H26" s="28">
        <f>IF(OR('勤務形態一覧_自動計算用'!H26="a",'勤務形態一覧_自動計算用'!H26="b",'勤務形態一覧_自動計算用'!H26="c",'勤務形態一覧_自動計算用'!H26="d",'勤務形態一覧_自動計算用'!H26="e",'勤務形態一覧_自動計算用'!H26="f",'勤務形態一覧_自動計算用'!H26="g",'勤務形態一覧_自動計算用'!H26="h",'勤務形態一覧_自動計算用'!H26="I",'勤務形態一覧_自動計算用'!H26="y"),VLOOKUP('勤務形態一覧_自動計算用'!H26,'事前入力シート'!$C$22:$D$31,2),'勤務形態一覧_自動計算用'!H26*60)</f>
        <v>0</v>
      </c>
      <c r="I26" s="28">
        <f>IF(OR('勤務形態一覧_自動計算用'!I26="a",'勤務形態一覧_自動計算用'!I26="b",'勤務形態一覧_自動計算用'!I26="c",'勤務形態一覧_自動計算用'!I26="d",'勤務形態一覧_自動計算用'!I26="e",'勤務形態一覧_自動計算用'!I26="f",'勤務形態一覧_自動計算用'!I26="g",'勤務形態一覧_自動計算用'!I26="h",'勤務形態一覧_自動計算用'!I26="I",'勤務形態一覧_自動計算用'!I26="y"),VLOOKUP('勤務形態一覧_自動計算用'!I26,'事前入力シート'!$C$22:$D$31,2),'勤務形態一覧_自動計算用'!I26*60)</f>
        <v>0</v>
      </c>
      <c r="J26" s="28">
        <f>IF(OR('勤務形態一覧_自動計算用'!J26="a",'勤務形態一覧_自動計算用'!J26="b",'勤務形態一覧_自動計算用'!J26="c",'勤務形態一覧_自動計算用'!J26="d",'勤務形態一覧_自動計算用'!J26="e",'勤務形態一覧_自動計算用'!J26="f",'勤務形態一覧_自動計算用'!J26="g",'勤務形態一覧_自動計算用'!J26="h",'勤務形態一覧_自動計算用'!J26="I",'勤務形態一覧_自動計算用'!J26="y"),VLOOKUP('勤務形態一覧_自動計算用'!J26,'事前入力シート'!$C$22:$D$31,2),'勤務形態一覧_自動計算用'!J26*60)</f>
        <v>0</v>
      </c>
      <c r="K26" s="28">
        <f>IF(OR('勤務形態一覧_自動計算用'!K26="a",'勤務形態一覧_自動計算用'!K26="b",'勤務形態一覧_自動計算用'!K26="c",'勤務形態一覧_自動計算用'!K26="d",'勤務形態一覧_自動計算用'!K26="e",'勤務形態一覧_自動計算用'!K26="f",'勤務形態一覧_自動計算用'!K26="g",'勤務形態一覧_自動計算用'!K26="h",'勤務形態一覧_自動計算用'!K26="I",'勤務形態一覧_自動計算用'!K26="y"),VLOOKUP('勤務形態一覧_自動計算用'!K26,'事前入力シート'!$C$22:$D$31,2),'勤務形態一覧_自動計算用'!K26*60)</f>
        <v>0</v>
      </c>
      <c r="L26" s="28">
        <f>IF(OR('勤務形態一覧_自動計算用'!L26="a",'勤務形態一覧_自動計算用'!L26="b",'勤務形態一覧_自動計算用'!L26="c",'勤務形態一覧_自動計算用'!L26="d",'勤務形態一覧_自動計算用'!L26="e",'勤務形態一覧_自動計算用'!L26="f",'勤務形態一覧_自動計算用'!L26="g",'勤務形態一覧_自動計算用'!L26="h",'勤務形態一覧_自動計算用'!L26="I",'勤務形態一覧_自動計算用'!L26="y"),VLOOKUP('勤務形態一覧_自動計算用'!L26,'事前入力シート'!$C$22:$D$31,2),'勤務形態一覧_自動計算用'!L26*60)</f>
        <v>0</v>
      </c>
      <c r="M26" s="28">
        <f>IF(OR('勤務形態一覧_自動計算用'!M26="a",'勤務形態一覧_自動計算用'!M26="b",'勤務形態一覧_自動計算用'!M26="c",'勤務形態一覧_自動計算用'!M26="d",'勤務形態一覧_自動計算用'!M26="e",'勤務形態一覧_自動計算用'!M26="f",'勤務形態一覧_自動計算用'!M26="g",'勤務形態一覧_自動計算用'!M26="h",'勤務形態一覧_自動計算用'!M26="I",'勤務形態一覧_自動計算用'!M26="y"),VLOOKUP('勤務形態一覧_自動計算用'!M26,'事前入力シート'!$C$22:$D$31,2),'勤務形態一覧_自動計算用'!M26*60)</f>
        <v>0</v>
      </c>
      <c r="N26" s="28">
        <f>IF(OR('勤務形態一覧_自動計算用'!N26="a",'勤務形態一覧_自動計算用'!N26="b",'勤務形態一覧_自動計算用'!N26="c",'勤務形態一覧_自動計算用'!N26="d",'勤務形態一覧_自動計算用'!N26="e",'勤務形態一覧_自動計算用'!N26="f",'勤務形態一覧_自動計算用'!N26="g",'勤務形態一覧_自動計算用'!N26="h",'勤務形態一覧_自動計算用'!N26="I",'勤務形態一覧_自動計算用'!N26="y"),VLOOKUP('勤務形態一覧_自動計算用'!N26,'事前入力シート'!$C$22:$D$31,2),'勤務形態一覧_自動計算用'!N26*60)</f>
        <v>0</v>
      </c>
      <c r="O26" s="28">
        <f>IF(OR('勤務形態一覧_自動計算用'!O26="a",'勤務形態一覧_自動計算用'!O26="b",'勤務形態一覧_自動計算用'!O26="c",'勤務形態一覧_自動計算用'!O26="d",'勤務形態一覧_自動計算用'!O26="e",'勤務形態一覧_自動計算用'!O26="f",'勤務形態一覧_自動計算用'!O26="g",'勤務形態一覧_自動計算用'!O26="h",'勤務形態一覧_自動計算用'!O26="I",'勤務形態一覧_自動計算用'!O26="y"),VLOOKUP('勤務形態一覧_自動計算用'!O26,'事前入力シート'!$C$22:$D$31,2),'勤務形態一覧_自動計算用'!O26*60)</f>
        <v>0</v>
      </c>
      <c r="P26" s="28">
        <f>IF(OR('勤務形態一覧_自動計算用'!P26="a",'勤務形態一覧_自動計算用'!P26="b",'勤務形態一覧_自動計算用'!P26="c",'勤務形態一覧_自動計算用'!P26="d",'勤務形態一覧_自動計算用'!P26="e",'勤務形態一覧_自動計算用'!P26="f",'勤務形態一覧_自動計算用'!P26="g",'勤務形態一覧_自動計算用'!P26="h",'勤務形態一覧_自動計算用'!P26="I",'勤務形態一覧_自動計算用'!P26="y"),VLOOKUP('勤務形態一覧_自動計算用'!P26,'事前入力シート'!$C$22:$D$31,2),'勤務形態一覧_自動計算用'!P26*60)</f>
        <v>0</v>
      </c>
      <c r="Q26" s="28">
        <f>IF(OR('勤務形態一覧_自動計算用'!Q26="a",'勤務形態一覧_自動計算用'!Q26="b",'勤務形態一覧_自動計算用'!Q26="c",'勤務形態一覧_自動計算用'!Q26="d",'勤務形態一覧_自動計算用'!Q26="e",'勤務形態一覧_自動計算用'!Q26="f",'勤務形態一覧_自動計算用'!Q26="g",'勤務形態一覧_自動計算用'!Q26="h",'勤務形態一覧_自動計算用'!Q26="I",'勤務形態一覧_自動計算用'!Q26="y"),VLOOKUP('勤務形態一覧_自動計算用'!Q26,'事前入力シート'!$C$22:$D$31,2),'勤務形態一覧_自動計算用'!Q26*60)</f>
        <v>0</v>
      </c>
      <c r="R26" s="28">
        <f>IF(OR('勤務形態一覧_自動計算用'!R26="a",'勤務形態一覧_自動計算用'!R26="b",'勤務形態一覧_自動計算用'!R26="c",'勤務形態一覧_自動計算用'!R26="d",'勤務形態一覧_自動計算用'!R26="e",'勤務形態一覧_自動計算用'!R26="f",'勤務形態一覧_自動計算用'!R26="g",'勤務形態一覧_自動計算用'!R26="h",'勤務形態一覧_自動計算用'!R26="I",'勤務形態一覧_自動計算用'!R26="y"),VLOOKUP('勤務形態一覧_自動計算用'!R26,'事前入力シート'!$C$22:$D$31,2),'勤務形態一覧_自動計算用'!R26*60)</f>
        <v>0</v>
      </c>
      <c r="S26" s="28">
        <f>IF(OR('勤務形態一覧_自動計算用'!S26="a",'勤務形態一覧_自動計算用'!S26="b",'勤務形態一覧_自動計算用'!S26="c",'勤務形態一覧_自動計算用'!S26="d",'勤務形態一覧_自動計算用'!S26="e",'勤務形態一覧_自動計算用'!S26="f",'勤務形態一覧_自動計算用'!S26="g",'勤務形態一覧_自動計算用'!S26="h",'勤務形態一覧_自動計算用'!S26="I",'勤務形態一覧_自動計算用'!S26="y"),VLOOKUP('勤務形態一覧_自動計算用'!S26,'事前入力シート'!$C$22:$D$31,2),'勤務形態一覧_自動計算用'!S26*60)</f>
        <v>0</v>
      </c>
      <c r="T26" s="28">
        <f>IF(OR('勤務形態一覧_自動計算用'!T26="a",'勤務形態一覧_自動計算用'!T26="b",'勤務形態一覧_自動計算用'!T26="c",'勤務形態一覧_自動計算用'!T26="d",'勤務形態一覧_自動計算用'!T26="e",'勤務形態一覧_自動計算用'!T26="f",'勤務形態一覧_自動計算用'!T26="g",'勤務形態一覧_自動計算用'!T26="h",'勤務形態一覧_自動計算用'!T26="I",'勤務形態一覧_自動計算用'!T26="y"),VLOOKUP('勤務形態一覧_自動計算用'!T26,'事前入力シート'!$C$22:$D$31,2),'勤務形態一覧_自動計算用'!T26*60)</f>
        <v>0</v>
      </c>
      <c r="U26" s="28">
        <f>IF(OR('勤務形態一覧_自動計算用'!U26="a",'勤務形態一覧_自動計算用'!U26="b",'勤務形態一覧_自動計算用'!U26="c",'勤務形態一覧_自動計算用'!U26="d",'勤務形態一覧_自動計算用'!U26="e",'勤務形態一覧_自動計算用'!U26="f",'勤務形態一覧_自動計算用'!U26="g",'勤務形態一覧_自動計算用'!U26="h",'勤務形態一覧_自動計算用'!U26="I",'勤務形態一覧_自動計算用'!U26="y"),VLOOKUP('勤務形態一覧_自動計算用'!U26,'事前入力シート'!$C$22:$D$31,2),'勤務形態一覧_自動計算用'!U26*60)</f>
        <v>0</v>
      </c>
      <c r="V26" s="28">
        <f>IF(OR('勤務形態一覧_自動計算用'!V26="a",'勤務形態一覧_自動計算用'!V26="b",'勤務形態一覧_自動計算用'!V26="c",'勤務形態一覧_自動計算用'!V26="d",'勤務形態一覧_自動計算用'!V26="e",'勤務形態一覧_自動計算用'!V26="f",'勤務形態一覧_自動計算用'!V26="g",'勤務形態一覧_自動計算用'!V26="h",'勤務形態一覧_自動計算用'!V26="I",'勤務形態一覧_自動計算用'!V26="y"),VLOOKUP('勤務形態一覧_自動計算用'!V26,'事前入力シート'!$C$22:$D$31,2),'勤務形態一覧_自動計算用'!V26*60)</f>
        <v>0</v>
      </c>
      <c r="W26" s="28">
        <f>IF(OR('勤務形態一覧_自動計算用'!W26="a",'勤務形態一覧_自動計算用'!W26="b",'勤務形態一覧_自動計算用'!W26="c",'勤務形態一覧_自動計算用'!W26="d",'勤務形態一覧_自動計算用'!W26="e",'勤務形態一覧_自動計算用'!W26="f",'勤務形態一覧_自動計算用'!W26="g",'勤務形態一覧_自動計算用'!W26="h",'勤務形態一覧_自動計算用'!W26="I",'勤務形態一覧_自動計算用'!W26="y"),VLOOKUP('勤務形態一覧_自動計算用'!W26,'事前入力シート'!$C$22:$D$31,2),'勤務形態一覧_自動計算用'!W26*60)</f>
        <v>0</v>
      </c>
      <c r="X26" s="28">
        <f>IF(OR('勤務形態一覧_自動計算用'!X26="a",'勤務形態一覧_自動計算用'!X26="b",'勤務形態一覧_自動計算用'!X26="c",'勤務形態一覧_自動計算用'!X26="d",'勤務形態一覧_自動計算用'!X26="e",'勤務形態一覧_自動計算用'!X26="f",'勤務形態一覧_自動計算用'!X26="g",'勤務形態一覧_自動計算用'!X26="h",'勤務形態一覧_自動計算用'!X26="I",'勤務形態一覧_自動計算用'!X26="y"),VLOOKUP('勤務形態一覧_自動計算用'!X26,'事前入力シート'!$C$22:$D$31,2),'勤務形態一覧_自動計算用'!X26*60)</f>
        <v>0</v>
      </c>
      <c r="Y26" s="28">
        <f>IF(OR('勤務形態一覧_自動計算用'!Y26="a",'勤務形態一覧_自動計算用'!Y26="b",'勤務形態一覧_自動計算用'!Y26="c",'勤務形態一覧_自動計算用'!Y26="d",'勤務形態一覧_自動計算用'!Y26="e",'勤務形態一覧_自動計算用'!Y26="f",'勤務形態一覧_自動計算用'!Y26="g",'勤務形態一覧_自動計算用'!Y26="h",'勤務形態一覧_自動計算用'!Y26="I",'勤務形態一覧_自動計算用'!Y26="y"),VLOOKUP('勤務形態一覧_自動計算用'!Y26,'事前入力シート'!$C$22:$D$31,2),'勤務形態一覧_自動計算用'!Y26*60)</f>
        <v>0</v>
      </c>
      <c r="Z26" s="28">
        <f>IF(OR('勤務形態一覧_自動計算用'!Z26="a",'勤務形態一覧_自動計算用'!Z26="b",'勤務形態一覧_自動計算用'!Z26="c",'勤務形態一覧_自動計算用'!Z26="d",'勤務形態一覧_自動計算用'!Z26="e",'勤務形態一覧_自動計算用'!Z26="f",'勤務形態一覧_自動計算用'!Z26="g",'勤務形態一覧_自動計算用'!Z26="h",'勤務形態一覧_自動計算用'!Z26="I",'勤務形態一覧_自動計算用'!Z26="y"),VLOOKUP('勤務形態一覧_自動計算用'!Z26,'事前入力シート'!$C$22:$D$31,2),'勤務形態一覧_自動計算用'!Z26*60)</f>
        <v>0</v>
      </c>
      <c r="AA26" s="28">
        <f>IF(OR('勤務形態一覧_自動計算用'!AA26="a",'勤務形態一覧_自動計算用'!AA26="b",'勤務形態一覧_自動計算用'!AA26="c",'勤務形態一覧_自動計算用'!AA26="d",'勤務形態一覧_自動計算用'!AA26="e",'勤務形態一覧_自動計算用'!AA26="f",'勤務形態一覧_自動計算用'!AA26="g",'勤務形態一覧_自動計算用'!AA26="h",'勤務形態一覧_自動計算用'!AA26="I",'勤務形態一覧_自動計算用'!AA26="y"),VLOOKUP('勤務形態一覧_自動計算用'!AA26,'事前入力シート'!$C$22:$D$31,2),'勤務形態一覧_自動計算用'!AA26*60)</f>
        <v>0</v>
      </c>
      <c r="AB26" s="28">
        <f>IF(OR('勤務形態一覧_自動計算用'!AB26="a",'勤務形態一覧_自動計算用'!AB26="b",'勤務形態一覧_自動計算用'!AB26="c",'勤務形態一覧_自動計算用'!AB26="d",'勤務形態一覧_自動計算用'!AB26="e",'勤務形態一覧_自動計算用'!AB26="f",'勤務形態一覧_自動計算用'!AB26="g",'勤務形態一覧_自動計算用'!AB26="h",'勤務形態一覧_自動計算用'!AB26="I",'勤務形態一覧_自動計算用'!AB26="y"),VLOOKUP('勤務形態一覧_自動計算用'!AB26,'事前入力シート'!$C$22:$D$31,2),'勤務形態一覧_自動計算用'!AB26*60)</f>
        <v>0</v>
      </c>
      <c r="AC26" s="28">
        <f>IF(OR('勤務形態一覧_自動計算用'!AC26="a",'勤務形態一覧_自動計算用'!AC26="b",'勤務形態一覧_自動計算用'!AC26="c",'勤務形態一覧_自動計算用'!AC26="d",'勤務形態一覧_自動計算用'!AC26="e",'勤務形態一覧_自動計算用'!AC26="f",'勤務形態一覧_自動計算用'!AC26="g",'勤務形態一覧_自動計算用'!AC26="h",'勤務形態一覧_自動計算用'!AC26="I",'勤務形態一覧_自動計算用'!AC26="y"),VLOOKUP('勤務形態一覧_自動計算用'!AC26,'事前入力シート'!$C$22:$D$31,2),'勤務形態一覧_自動計算用'!AC26*60)</f>
        <v>0</v>
      </c>
      <c r="AD26" s="28">
        <f>IF(OR('勤務形態一覧_自動計算用'!AD26="a",'勤務形態一覧_自動計算用'!AD26="b",'勤務形態一覧_自動計算用'!AD26="c",'勤務形態一覧_自動計算用'!AD26="d",'勤務形態一覧_自動計算用'!AD26="e",'勤務形態一覧_自動計算用'!AD26="f",'勤務形態一覧_自動計算用'!AD26="g",'勤務形態一覧_自動計算用'!AD26="h",'勤務形態一覧_自動計算用'!AD26="I",'勤務形態一覧_自動計算用'!AD26="y"),VLOOKUP('勤務形態一覧_自動計算用'!AD26,'事前入力シート'!$C$22:$D$31,2),'勤務形態一覧_自動計算用'!AD26*60)</f>
        <v>0</v>
      </c>
      <c r="AE26" s="28">
        <f>IF(OR('勤務形態一覧_自動計算用'!AE26="a",'勤務形態一覧_自動計算用'!AE26="b",'勤務形態一覧_自動計算用'!AE26="c",'勤務形態一覧_自動計算用'!AE26="d",'勤務形態一覧_自動計算用'!AE26="e",'勤務形態一覧_自動計算用'!AE26="f",'勤務形態一覧_自動計算用'!AE26="g",'勤務形態一覧_自動計算用'!AE26="h",'勤務形態一覧_自動計算用'!AE26="I",'勤務形態一覧_自動計算用'!AE26="y"),VLOOKUP('勤務形態一覧_自動計算用'!AE26,'事前入力シート'!$C$22:$D$31,2),'勤務形態一覧_自動計算用'!AE26*60)</f>
        <v>0</v>
      </c>
      <c r="AF26" s="29">
        <f>IF(OR('勤務形態一覧_自動計算用'!AF26="a",'勤務形態一覧_自動計算用'!AF26="b",'勤務形態一覧_自動計算用'!AF26="c",'勤務形態一覧_自動計算用'!AF26="d",'勤務形態一覧_自動計算用'!AF26="e",'勤務形態一覧_自動計算用'!AF26="f",'勤務形態一覧_自動計算用'!AF26="g",'勤務形態一覧_自動計算用'!AF26="h",'勤務形態一覧_自動計算用'!AF26="I",'勤務形態一覧_自動計算用'!AF26="y"),VLOOKUP('勤務形態一覧_自動計算用'!AF26,'事前入力シート'!$C$22:$D$31,2),'勤務形態一覧_自動計算用'!AF26*60)</f>
        <v>0</v>
      </c>
      <c r="AG26" s="39">
        <f t="shared" si="0"/>
        <v>0</v>
      </c>
      <c r="AH26" s="40">
        <f t="shared" si="1"/>
        <v>0</v>
      </c>
      <c r="AI26" s="40" t="e">
        <f t="shared" si="2"/>
        <v>#DIV/0!</v>
      </c>
    </row>
    <row r="27" spans="1:35" ht="18" customHeight="1">
      <c r="A27" s="23"/>
      <c r="B27" s="24"/>
      <c r="C27" s="140"/>
      <c r="D27" s="140"/>
      <c r="E27" s="28">
        <f>IF(OR('勤務形態一覧_自動計算用'!E27="a",'勤務形態一覧_自動計算用'!E27="b",'勤務形態一覧_自動計算用'!E27="c",'勤務形態一覧_自動計算用'!E27="d",'勤務形態一覧_自動計算用'!E27="e",'勤務形態一覧_自動計算用'!E27="f",'勤務形態一覧_自動計算用'!E27="g",'勤務形態一覧_自動計算用'!E27="h",'勤務形態一覧_自動計算用'!E27="I",'勤務形態一覧_自動計算用'!E27="y"),VLOOKUP('勤務形態一覧_自動計算用'!E27,'事前入力シート'!$C$22:$D$31,2),'勤務形態一覧_自動計算用'!E27*60)</f>
        <v>0</v>
      </c>
      <c r="F27" s="28">
        <f>IF(OR('勤務形態一覧_自動計算用'!F27="a",'勤務形態一覧_自動計算用'!F27="b",'勤務形態一覧_自動計算用'!F27="c",'勤務形態一覧_自動計算用'!F27="d",'勤務形態一覧_自動計算用'!F27="e",'勤務形態一覧_自動計算用'!F27="f",'勤務形態一覧_自動計算用'!F27="g",'勤務形態一覧_自動計算用'!F27="h",'勤務形態一覧_自動計算用'!F27="I",'勤務形態一覧_自動計算用'!F27="y"),VLOOKUP('勤務形態一覧_自動計算用'!F27,'事前入力シート'!$C$22:$D$31,2),'勤務形態一覧_自動計算用'!F27*60)</f>
        <v>0</v>
      </c>
      <c r="G27" s="28">
        <f>IF(OR('勤務形態一覧_自動計算用'!G27="a",'勤務形態一覧_自動計算用'!G27="b",'勤務形態一覧_自動計算用'!G27="c",'勤務形態一覧_自動計算用'!G27="d",'勤務形態一覧_自動計算用'!G27="e",'勤務形態一覧_自動計算用'!G27="f",'勤務形態一覧_自動計算用'!G27="g",'勤務形態一覧_自動計算用'!G27="h",'勤務形態一覧_自動計算用'!G27="I",'勤務形態一覧_自動計算用'!G27="y"),VLOOKUP('勤務形態一覧_自動計算用'!G27,'事前入力シート'!$C$22:$D$31,2),'勤務形態一覧_自動計算用'!G27*60)</f>
        <v>0</v>
      </c>
      <c r="H27" s="28">
        <f>IF(OR('勤務形態一覧_自動計算用'!H27="a",'勤務形態一覧_自動計算用'!H27="b",'勤務形態一覧_自動計算用'!H27="c",'勤務形態一覧_自動計算用'!H27="d",'勤務形態一覧_自動計算用'!H27="e",'勤務形態一覧_自動計算用'!H27="f",'勤務形態一覧_自動計算用'!H27="g",'勤務形態一覧_自動計算用'!H27="h",'勤務形態一覧_自動計算用'!H27="I",'勤務形態一覧_自動計算用'!H27="y"),VLOOKUP('勤務形態一覧_自動計算用'!H27,'事前入力シート'!$C$22:$D$31,2),'勤務形態一覧_自動計算用'!H27*60)</f>
        <v>0</v>
      </c>
      <c r="I27" s="28">
        <f>IF(OR('勤務形態一覧_自動計算用'!I27="a",'勤務形態一覧_自動計算用'!I27="b",'勤務形態一覧_自動計算用'!I27="c",'勤務形態一覧_自動計算用'!I27="d",'勤務形態一覧_自動計算用'!I27="e",'勤務形態一覧_自動計算用'!I27="f",'勤務形態一覧_自動計算用'!I27="g",'勤務形態一覧_自動計算用'!I27="h",'勤務形態一覧_自動計算用'!I27="I",'勤務形態一覧_自動計算用'!I27="y"),VLOOKUP('勤務形態一覧_自動計算用'!I27,'事前入力シート'!$C$22:$D$31,2),'勤務形態一覧_自動計算用'!I27*60)</f>
        <v>0</v>
      </c>
      <c r="J27" s="28">
        <f>IF(OR('勤務形態一覧_自動計算用'!J27="a",'勤務形態一覧_自動計算用'!J27="b",'勤務形態一覧_自動計算用'!J27="c",'勤務形態一覧_自動計算用'!J27="d",'勤務形態一覧_自動計算用'!J27="e",'勤務形態一覧_自動計算用'!J27="f",'勤務形態一覧_自動計算用'!J27="g",'勤務形態一覧_自動計算用'!J27="h",'勤務形態一覧_自動計算用'!J27="I",'勤務形態一覧_自動計算用'!J27="y"),VLOOKUP('勤務形態一覧_自動計算用'!J27,'事前入力シート'!$C$22:$D$31,2),'勤務形態一覧_自動計算用'!J27*60)</f>
        <v>0</v>
      </c>
      <c r="K27" s="28">
        <f>IF(OR('勤務形態一覧_自動計算用'!K27="a",'勤務形態一覧_自動計算用'!K27="b",'勤務形態一覧_自動計算用'!K27="c",'勤務形態一覧_自動計算用'!K27="d",'勤務形態一覧_自動計算用'!K27="e",'勤務形態一覧_自動計算用'!K27="f",'勤務形態一覧_自動計算用'!K27="g",'勤務形態一覧_自動計算用'!K27="h",'勤務形態一覧_自動計算用'!K27="I",'勤務形態一覧_自動計算用'!K27="y"),VLOOKUP('勤務形態一覧_自動計算用'!K27,'事前入力シート'!$C$22:$D$31,2),'勤務形態一覧_自動計算用'!K27*60)</f>
        <v>0</v>
      </c>
      <c r="L27" s="28">
        <f>IF(OR('勤務形態一覧_自動計算用'!L27="a",'勤務形態一覧_自動計算用'!L27="b",'勤務形態一覧_自動計算用'!L27="c",'勤務形態一覧_自動計算用'!L27="d",'勤務形態一覧_自動計算用'!L27="e",'勤務形態一覧_自動計算用'!L27="f",'勤務形態一覧_自動計算用'!L27="g",'勤務形態一覧_自動計算用'!L27="h",'勤務形態一覧_自動計算用'!L27="I",'勤務形態一覧_自動計算用'!L27="y"),VLOOKUP('勤務形態一覧_自動計算用'!L27,'事前入力シート'!$C$22:$D$31,2),'勤務形態一覧_自動計算用'!L27*60)</f>
        <v>0</v>
      </c>
      <c r="M27" s="28">
        <f>IF(OR('勤務形態一覧_自動計算用'!M27="a",'勤務形態一覧_自動計算用'!M27="b",'勤務形態一覧_自動計算用'!M27="c",'勤務形態一覧_自動計算用'!M27="d",'勤務形態一覧_自動計算用'!M27="e",'勤務形態一覧_自動計算用'!M27="f",'勤務形態一覧_自動計算用'!M27="g",'勤務形態一覧_自動計算用'!M27="h",'勤務形態一覧_自動計算用'!M27="I",'勤務形態一覧_自動計算用'!M27="y"),VLOOKUP('勤務形態一覧_自動計算用'!M27,'事前入力シート'!$C$22:$D$31,2),'勤務形態一覧_自動計算用'!M27*60)</f>
        <v>0</v>
      </c>
      <c r="N27" s="28">
        <f>IF(OR('勤務形態一覧_自動計算用'!N27="a",'勤務形態一覧_自動計算用'!N27="b",'勤務形態一覧_自動計算用'!N27="c",'勤務形態一覧_自動計算用'!N27="d",'勤務形態一覧_自動計算用'!N27="e",'勤務形態一覧_自動計算用'!N27="f",'勤務形態一覧_自動計算用'!N27="g",'勤務形態一覧_自動計算用'!N27="h",'勤務形態一覧_自動計算用'!N27="I",'勤務形態一覧_自動計算用'!N27="y"),VLOOKUP('勤務形態一覧_自動計算用'!N27,'事前入力シート'!$C$22:$D$31,2),'勤務形態一覧_自動計算用'!N27*60)</f>
        <v>0</v>
      </c>
      <c r="O27" s="28">
        <f>IF(OR('勤務形態一覧_自動計算用'!O27="a",'勤務形態一覧_自動計算用'!O27="b",'勤務形態一覧_自動計算用'!O27="c",'勤務形態一覧_自動計算用'!O27="d",'勤務形態一覧_自動計算用'!O27="e",'勤務形態一覧_自動計算用'!O27="f",'勤務形態一覧_自動計算用'!O27="g",'勤務形態一覧_自動計算用'!O27="h",'勤務形態一覧_自動計算用'!O27="I",'勤務形態一覧_自動計算用'!O27="y"),VLOOKUP('勤務形態一覧_自動計算用'!O27,'事前入力シート'!$C$22:$D$31,2),'勤務形態一覧_自動計算用'!O27*60)</f>
        <v>0</v>
      </c>
      <c r="P27" s="28">
        <f>IF(OR('勤務形態一覧_自動計算用'!P27="a",'勤務形態一覧_自動計算用'!P27="b",'勤務形態一覧_自動計算用'!P27="c",'勤務形態一覧_自動計算用'!P27="d",'勤務形態一覧_自動計算用'!P27="e",'勤務形態一覧_自動計算用'!P27="f",'勤務形態一覧_自動計算用'!P27="g",'勤務形態一覧_自動計算用'!P27="h",'勤務形態一覧_自動計算用'!P27="I",'勤務形態一覧_自動計算用'!P27="y"),VLOOKUP('勤務形態一覧_自動計算用'!P27,'事前入力シート'!$C$22:$D$31,2),'勤務形態一覧_自動計算用'!P27*60)</f>
        <v>0</v>
      </c>
      <c r="Q27" s="28">
        <f>IF(OR('勤務形態一覧_自動計算用'!Q27="a",'勤務形態一覧_自動計算用'!Q27="b",'勤務形態一覧_自動計算用'!Q27="c",'勤務形態一覧_自動計算用'!Q27="d",'勤務形態一覧_自動計算用'!Q27="e",'勤務形態一覧_自動計算用'!Q27="f",'勤務形態一覧_自動計算用'!Q27="g",'勤務形態一覧_自動計算用'!Q27="h",'勤務形態一覧_自動計算用'!Q27="I",'勤務形態一覧_自動計算用'!Q27="y"),VLOOKUP('勤務形態一覧_自動計算用'!Q27,'事前入力シート'!$C$22:$D$31,2),'勤務形態一覧_自動計算用'!Q27*60)</f>
        <v>0</v>
      </c>
      <c r="R27" s="28">
        <f>IF(OR('勤務形態一覧_自動計算用'!R27="a",'勤務形態一覧_自動計算用'!R27="b",'勤務形態一覧_自動計算用'!R27="c",'勤務形態一覧_自動計算用'!R27="d",'勤務形態一覧_自動計算用'!R27="e",'勤務形態一覧_自動計算用'!R27="f",'勤務形態一覧_自動計算用'!R27="g",'勤務形態一覧_自動計算用'!R27="h",'勤務形態一覧_自動計算用'!R27="I",'勤務形態一覧_自動計算用'!R27="y"),VLOOKUP('勤務形態一覧_自動計算用'!R27,'事前入力シート'!$C$22:$D$31,2),'勤務形態一覧_自動計算用'!R27*60)</f>
        <v>0</v>
      </c>
      <c r="S27" s="28">
        <f>IF(OR('勤務形態一覧_自動計算用'!S27="a",'勤務形態一覧_自動計算用'!S27="b",'勤務形態一覧_自動計算用'!S27="c",'勤務形態一覧_自動計算用'!S27="d",'勤務形態一覧_自動計算用'!S27="e",'勤務形態一覧_自動計算用'!S27="f",'勤務形態一覧_自動計算用'!S27="g",'勤務形態一覧_自動計算用'!S27="h",'勤務形態一覧_自動計算用'!S27="I",'勤務形態一覧_自動計算用'!S27="y"),VLOOKUP('勤務形態一覧_自動計算用'!S27,'事前入力シート'!$C$22:$D$31,2),'勤務形態一覧_自動計算用'!S27*60)</f>
        <v>0</v>
      </c>
      <c r="T27" s="28">
        <f>IF(OR('勤務形態一覧_自動計算用'!T27="a",'勤務形態一覧_自動計算用'!T27="b",'勤務形態一覧_自動計算用'!T27="c",'勤務形態一覧_自動計算用'!T27="d",'勤務形態一覧_自動計算用'!T27="e",'勤務形態一覧_自動計算用'!T27="f",'勤務形態一覧_自動計算用'!T27="g",'勤務形態一覧_自動計算用'!T27="h",'勤務形態一覧_自動計算用'!T27="I",'勤務形態一覧_自動計算用'!T27="y"),VLOOKUP('勤務形態一覧_自動計算用'!T27,'事前入力シート'!$C$22:$D$31,2),'勤務形態一覧_自動計算用'!T27*60)</f>
        <v>0</v>
      </c>
      <c r="U27" s="28">
        <f>IF(OR('勤務形態一覧_自動計算用'!U27="a",'勤務形態一覧_自動計算用'!U27="b",'勤務形態一覧_自動計算用'!U27="c",'勤務形態一覧_自動計算用'!U27="d",'勤務形態一覧_自動計算用'!U27="e",'勤務形態一覧_自動計算用'!U27="f",'勤務形態一覧_自動計算用'!U27="g",'勤務形態一覧_自動計算用'!U27="h",'勤務形態一覧_自動計算用'!U27="I",'勤務形態一覧_自動計算用'!U27="y"),VLOOKUP('勤務形態一覧_自動計算用'!U27,'事前入力シート'!$C$22:$D$31,2),'勤務形態一覧_自動計算用'!U27*60)</f>
        <v>0</v>
      </c>
      <c r="V27" s="28">
        <f>IF(OR('勤務形態一覧_自動計算用'!V27="a",'勤務形態一覧_自動計算用'!V27="b",'勤務形態一覧_自動計算用'!V27="c",'勤務形態一覧_自動計算用'!V27="d",'勤務形態一覧_自動計算用'!V27="e",'勤務形態一覧_自動計算用'!V27="f",'勤務形態一覧_自動計算用'!V27="g",'勤務形態一覧_自動計算用'!V27="h",'勤務形態一覧_自動計算用'!V27="I",'勤務形態一覧_自動計算用'!V27="y"),VLOOKUP('勤務形態一覧_自動計算用'!V27,'事前入力シート'!$C$22:$D$31,2),'勤務形態一覧_自動計算用'!V27*60)</f>
        <v>0</v>
      </c>
      <c r="W27" s="28">
        <f>IF(OR('勤務形態一覧_自動計算用'!W27="a",'勤務形態一覧_自動計算用'!W27="b",'勤務形態一覧_自動計算用'!W27="c",'勤務形態一覧_自動計算用'!W27="d",'勤務形態一覧_自動計算用'!W27="e",'勤務形態一覧_自動計算用'!W27="f",'勤務形態一覧_自動計算用'!W27="g",'勤務形態一覧_自動計算用'!W27="h",'勤務形態一覧_自動計算用'!W27="I",'勤務形態一覧_自動計算用'!W27="y"),VLOOKUP('勤務形態一覧_自動計算用'!W27,'事前入力シート'!$C$22:$D$31,2),'勤務形態一覧_自動計算用'!W27*60)</f>
        <v>0</v>
      </c>
      <c r="X27" s="28">
        <f>IF(OR('勤務形態一覧_自動計算用'!X27="a",'勤務形態一覧_自動計算用'!X27="b",'勤務形態一覧_自動計算用'!X27="c",'勤務形態一覧_自動計算用'!X27="d",'勤務形態一覧_自動計算用'!X27="e",'勤務形態一覧_自動計算用'!X27="f",'勤務形態一覧_自動計算用'!X27="g",'勤務形態一覧_自動計算用'!X27="h",'勤務形態一覧_自動計算用'!X27="I",'勤務形態一覧_自動計算用'!X27="y"),VLOOKUP('勤務形態一覧_自動計算用'!X27,'事前入力シート'!$C$22:$D$31,2),'勤務形態一覧_自動計算用'!X27*60)</f>
        <v>0</v>
      </c>
      <c r="Y27" s="28">
        <f>IF(OR('勤務形態一覧_自動計算用'!Y27="a",'勤務形態一覧_自動計算用'!Y27="b",'勤務形態一覧_自動計算用'!Y27="c",'勤務形態一覧_自動計算用'!Y27="d",'勤務形態一覧_自動計算用'!Y27="e",'勤務形態一覧_自動計算用'!Y27="f",'勤務形態一覧_自動計算用'!Y27="g",'勤務形態一覧_自動計算用'!Y27="h",'勤務形態一覧_自動計算用'!Y27="I",'勤務形態一覧_自動計算用'!Y27="y"),VLOOKUP('勤務形態一覧_自動計算用'!Y27,'事前入力シート'!$C$22:$D$31,2),'勤務形態一覧_自動計算用'!Y27*60)</f>
        <v>0</v>
      </c>
      <c r="Z27" s="28">
        <f>IF(OR('勤務形態一覧_自動計算用'!Z27="a",'勤務形態一覧_自動計算用'!Z27="b",'勤務形態一覧_自動計算用'!Z27="c",'勤務形態一覧_自動計算用'!Z27="d",'勤務形態一覧_自動計算用'!Z27="e",'勤務形態一覧_自動計算用'!Z27="f",'勤務形態一覧_自動計算用'!Z27="g",'勤務形態一覧_自動計算用'!Z27="h",'勤務形態一覧_自動計算用'!Z27="I",'勤務形態一覧_自動計算用'!Z27="y"),VLOOKUP('勤務形態一覧_自動計算用'!Z27,'事前入力シート'!$C$22:$D$31,2),'勤務形態一覧_自動計算用'!Z27*60)</f>
        <v>0</v>
      </c>
      <c r="AA27" s="28">
        <f>IF(OR('勤務形態一覧_自動計算用'!AA27="a",'勤務形態一覧_自動計算用'!AA27="b",'勤務形態一覧_自動計算用'!AA27="c",'勤務形態一覧_自動計算用'!AA27="d",'勤務形態一覧_自動計算用'!AA27="e",'勤務形態一覧_自動計算用'!AA27="f",'勤務形態一覧_自動計算用'!AA27="g",'勤務形態一覧_自動計算用'!AA27="h",'勤務形態一覧_自動計算用'!AA27="I",'勤務形態一覧_自動計算用'!AA27="y"),VLOOKUP('勤務形態一覧_自動計算用'!AA27,'事前入力シート'!$C$22:$D$31,2),'勤務形態一覧_自動計算用'!AA27*60)</f>
        <v>0</v>
      </c>
      <c r="AB27" s="28">
        <f>IF(OR('勤務形態一覧_自動計算用'!AB27="a",'勤務形態一覧_自動計算用'!AB27="b",'勤務形態一覧_自動計算用'!AB27="c",'勤務形態一覧_自動計算用'!AB27="d",'勤務形態一覧_自動計算用'!AB27="e",'勤務形態一覧_自動計算用'!AB27="f",'勤務形態一覧_自動計算用'!AB27="g",'勤務形態一覧_自動計算用'!AB27="h",'勤務形態一覧_自動計算用'!AB27="I",'勤務形態一覧_自動計算用'!AB27="y"),VLOOKUP('勤務形態一覧_自動計算用'!AB27,'事前入力シート'!$C$22:$D$31,2),'勤務形態一覧_自動計算用'!AB27*60)</f>
        <v>0</v>
      </c>
      <c r="AC27" s="28">
        <f>IF(OR('勤務形態一覧_自動計算用'!AC27="a",'勤務形態一覧_自動計算用'!AC27="b",'勤務形態一覧_自動計算用'!AC27="c",'勤務形態一覧_自動計算用'!AC27="d",'勤務形態一覧_自動計算用'!AC27="e",'勤務形態一覧_自動計算用'!AC27="f",'勤務形態一覧_自動計算用'!AC27="g",'勤務形態一覧_自動計算用'!AC27="h",'勤務形態一覧_自動計算用'!AC27="I",'勤務形態一覧_自動計算用'!AC27="y"),VLOOKUP('勤務形態一覧_自動計算用'!AC27,'事前入力シート'!$C$22:$D$31,2),'勤務形態一覧_自動計算用'!AC27*60)</f>
        <v>0</v>
      </c>
      <c r="AD27" s="28">
        <f>IF(OR('勤務形態一覧_自動計算用'!AD27="a",'勤務形態一覧_自動計算用'!AD27="b",'勤務形態一覧_自動計算用'!AD27="c",'勤務形態一覧_自動計算用'!AD27="d",'勤務形態一覧_自動計算用'!AD27="e",'勤務形態一覧_自動計算用'!AD27="f",'勤務形態一覧_自動計算用'!AD27="g",'勤務形態一覧_自動計算用'!AD27="h",'勤務形態一覧_自動計算用'!AD27="I",'勤務形態一覧_自動計算用'!AD27="y"),VLOOKUP('勤務形態一覧_自動計算用'!AD27,'事前入力シート'!$C$22:$D$31,2),'勤務形態一覧_自動計算用'!AD27*60)</f>
        <v>0</v>
      </c>
      <c r="AE27" s="28">
        <f>IF(OR('勤務形態一覧_自動計算用'!AE27="a",'勤務形態一覧_自動計算用'!AE27="b",'勤務形態一覧_自動計算用'!AE27="c",'勤務形態一覧_自動計算用'!AE27="d",'勤務形態一覧_自動計算用'!AE27="e",'勤務形態一覧_自動計算用'!AE27="f",'勤務形態一覧_自動計算用'!AE27="g",'勤務形態一覧_自動計算用'!AE27="h",'勤務形態一覧_自動計算用'!AE27="I",'勤務形態一覧_自動計算用'!AE27="y"),VLOOKUP('勤務形態一覧_自動計算用'!AE27,'事前入力シート'!$C$22:$D$31,2),'勤務形態一覧_自動計算用'!AE27*60)</f>
        <v>0</v>
      </c>
      <c r="AF27" s="29">
        <f>IF(OR('勤務形態一覧_自動計算用'!AF27="a",'勤務形態一覧_自動計算用'!AF27="b",'勤務形態一覧_自動計算用'!AF27="c",'勤務形態一覧_自動計算用'!AF27="d",'勤務形態一覧_自動計算用'!AF27="e",'勤務形態一覧_自動計算用'!AF27="f",'勤務形態一覧_自動計算用'!AF27="g",'勤務形態一覧_自動計算用'!AF27="h",'勤務形態一覧_自動計算用'!AF27="I",'勤務形態一覧_自動計算用'!AF27="y"),VLOOKUP('勤務形態一覧_自動計算用'!AF27,'事前入力シート'!$C$22:$D$31,2),'勤務形態一覧_自動計算用'!AF27*60)</f>
        <v>0</v>
      </c>
      <c r="AG27" s="39">
        <f t="shared" si="0"/>
        <v>0</v>
      </c>
      <c r="AH27" s="40">
        <f t="shared" si="1"/>
        <v>0</v>
      </c>
      <c r="AI27" s="40" t="e">
        <f t="shared" si="2"/>
        <v>#DIV/0!</v>
      </c>
    </row>
    <row r="28" spans="1:35" ht="18" customHeight="1" thickBot="1">
      <c r="A28" s="25"/>
      <c r="B28" s="26"/>
      <c r="C28" s="158"/>
      <c r="D28" s="158"/>
      <c r="E28" s="30">
        <f>IF(OR('勤務形態一覧_自動計算用'!E28="a",'勤務形態一覧_自動計算用'!E28="b",'勤務形態一覧_自動計算用'!E28="c",'勤務形態一覧_自動計算用'!E28="d",'勤務形態一覧_自動計算用'!E28="e",'勤務形態一覧_自動計算用'!E28="f",'勤務形態一覧_自動計算用'!E28="g",'勤務形態一覧_自動計算用'!E28="h",'勤務形態一覧_自動計算用'!E28="I",'勤務形態一覧_自動計算用'!E28="y"),VLOOKUP('勤務形態一覧_自動計算用'!E28,'事前入力シート'!$C$22:$D$31,2),'勤務形態一覧_自動計算用'!E28*60)</f>
        <v>0</v>
      </c>
      <c r="F28" s="30">
        <f>IF(OR('勤務形態一覧_自動計算用'!F28="a",'勤務形態一覧_自動計算用'!F28="b",'勤務形態一覧_自動計算用'!F28="c",'勤務形態一覧_自動計算用'!F28="d",'勤務形態一覧_自動計算用'!F28="e",'勤務形態一覧_自動計算用'!F28="f",'勤務形態一覧_自動計算用'!F28="g",'勤務形態一覧_自動計算用'!F28="h",'勤務形態一覧_自動計算用'!F28="I",'勤務形態一覧_自動計算用'!F28="y"),VLOOKUP('勤務形態一覧_自動計算用'!F28,'事前入力シート'!$C$22:$D$31,2),'勤務形態一覧_自動計算用'!F28*60)</f>
        <v>0</v>
      </c>
      <c r="G28" s="30">
        <f>IF(OR('勤務形態一覧_自動計算用'!G28="a",'勤務形態一覧_自動計算用'!G28="b",'勤務形態一覧_自動計算用'!G28="c",'勤務形態一覧_自動計算用'!G28="d",'勤務形態一覧_自動計算用'!G28="e",'勤務形態一覧_自動計算用'!G28="f",'勤務形態一覧_自動計算用'!G28="g",'勤務形態一覧_自動計算用'!G28="h",'勤務形態一覧_自動計算用'!G28="I",'勤務形態一覧_自動計算用'!G28="y"),VLOOKUP('勤務形態一覧_自動計算用'!G28,'事前入力シート'!$C$22:$D$31,2),'勤務形態一覧_自動計算用'!G28*60)</f>
        <v>0</v>
      </c>
      <c r="H28" s="30">
        <f>IF(OR('勤務形態一覧_自動計算用'!H28="a",'勤務形態一覧_自動計算用'!H28="b",'勤務形態一覧_自動計算用'!H28="c",'勤務形態一覧_自動計算用'!H28="d",'勤務形態一覧_自動計算用'!H28="e",'勤務形態一覧_自動計算用'!H28="f",'勤務形態一覧_自動計算用'!H28="g",'勤務形態一覧_自動計算用'!H28="h",'勤務形態一覧_自動計算用'!H28="I",'勤務形態一覧_自動計算用'!H28="y"),VLOOKUP('勤務形態一覧_自動計算用'!H28,'事前入力シート'!$C$22:$D$31,2),'勤務形態一覧_自動計算用'!H28*60)</f>
        <v>0</v>
      </c>
      <c r="I28" s="30">
        <f>IF(OR('勤務形態一覧_自動計算用'!I28="a",'勤務形態一覧_自動計算用'!I28="b",'勤務形態一覧_自動計算用'!I28="c",'勤務形態一覧_自動計算用'!I28="d",'勤務形態一覧_自動計算用'!I28="e",'勤務形態一覧_自動計算用'!I28="f",'勤務形態一覧_自動計算用'!I28="g",'勤務形態一覧_自動計算用'!I28="h",'勤務形態一覧_自動計算用'!I28="I",'勤務形態一覧_自動計算用'!I28="y"),VLOOKUP('勤務形態一覧_自動計算用'!I28,'事前入力シート'!$C$22:$D$31,2),'勤務形態一覧_自動計算用'!I28*60)</f>
        <v>0</v>
      </c>
      <c r="J28" s="30">
        <f>IF(OR('勤務形態一覧_自動計算用'!J28="a",'勤務形態一覧_自動計算用'!J28="b",'勤務形態一覧_自動計算用'!J28="c",'勤務形態一覧_自動計算用'!J28="d",'勤務形態一覧_自動計算用'!J28="e",'勤務形態一覧_自動計算用'!J28="f",'勤務形態一覧_自動計算用'!J28="g",'勤務形態一覧_自動計算用'!J28="h",'勤務形態一覧_自動計算用'!J28="I",'勤務形態一覧_自動計算用'!J28="y"),VLOOKUP('勤務形態一覧_自動計算用'!J28,'事前入力シート'!$C$22:$D$31,2),'勤務形態一覧_自動計算用'!J28*60)</f>
        <v>0</v>
      </c>
      <c r="K28" s="30">
        <f>IF(OR('勤務形態一覧_自動計算用'!K28="a",'勤務形態一覧_自動計算用'!K28="b",'勤務形態一覧_自動計算用'!K28="c",'勤務形態一覧_自動計算用'!K28="d",'勤務形態一覧_自動計算用'!K28="e",'勤務形態一覧_自動計算用'!K28="f",'勤務形態一覧_自動計算用'!K28="g",'勤務形態一覧_自動計算用'!K28="h",'勤務形態一覧_自動計算用'!K28="I",'勤務形態一覧_自動計算用'!K28="y"),VLOOKUP('勤務形態一覧_自動計算用'!K28,'事前入力シート'!$C$22:$D$31,2),'勤務形態一覧_自動計算用'!K28*60)</f>
        <v>0</v>
      </c>
      <c r="L28" s="30">
        <f>IF(OR('勤務形態一覧_自動計算用'!L28="a",'勤務形態一覧_自動計算用'!L28="b",'勤務形態一覧_自動計算用'!L28="c",'勤務形態一覧_自動計算用'!L28="d",'勤務形態一覧_自動計算用'!L28="e",'勤務形態一覧_自動計算用'!L28="f",'勤務形態一覧_自動計算用'!L28="g",'勤務形態一覧_自動計算用'!L28="h",'勤務形態一覧_自動計算用'!L28="I",'勤務形態一覧_自動計算用'!L28="y"),VLOOKUP('勤務形態一覧_自動計算用'!L28,'事前入力シート'!$C$22:$D$31,2),'勤務形態一覧_自動計算用'!L28*60)</f>
        <v>0</v>
      </c>
      <c r="M28" s="30">
        <f>IF(OR('勤務形態一覧_自動計算用'!M28="a",'勤務形態一覧_自動計算用'!M28="b",'勤務形態一覧_自動計算用'!M28="c",'勤務形態一覧_自動計算用'!M28="d",'勤務形態一覧_自動計算用'!M28="e",'勤務形態一覧_自動計算用'!M28="f",'勤務形態一覧_自動計算用'!M28="g",'勤務形態一覧_自動計算用'!M28="h",'勤務形態一覧_自動計算用'!M28="I",'勤務形態一覧_自動計算用'!M28="y"),VLOOKUP('勤務形態一覧_自動計算用'!M28,'事前入力シート'!$C$22:$D$31,2),'勤務形態一覧_自動計算用'!M28*60)</f>
        <v>0</v>
      </c>
      <c r="N28" s="30">
        <f>IF(OR('勤務形態一覧_自動計算用'!N28="a",'勤務形態一覧_自動計算用'!N28="b",'勤務形態一覧_自動計算用'!N28="c",'勤務形態一覧_自動計算用'!N28="d",'勤務形態一覧_自動計算用'!N28="e",'勤務形態一覧_自動計算用'!N28="f",'勤務形態一覧_自動計算用'!N28="g",'勤務形態一覧_自動計算用'!N28="h",'勤務形態一覧_自動計算用'!N28="I",'勤務形態一覧_自動計算用'!N28="y"),VLOOKUP('勤務形態一覧_自動計算用'!N28,'事前入力シート'!$C$22:$D$31,2),'勤務形態一覧_自動計算用'!N28*60)</f>
        <v>0</v>
      </c>
      <c r="O28" s="30">
        <f>IF(OR('勤務形態一覧_自動計算用'!O28="a",'勤務形態一覧_自動計算用'!O28="b",'勤務形態一覧_自動計算用'!O28="c",'勤務形態一覧_自動計算用'!O28="d",'勤務形態一覧_自動計算用'!O28="e",'勤務形態一覧_自動計算用'!O28="f",'勤務形態一覧_自動計算用'!O28="g",'勤務形態一覧_自動計算用'!O28="h",'勤務形態一覧_自動計算用'!O28="I",'勤務形態一覧_自動計算用'!O28="y"),VLOOKUP('勤務形態一覧_自動計算用'!O28,'事前入力シート'!$C$22:$D$31,2),'勤務形態一覧_自動計算用'!O28*60)</f>
        <v>0</v>
      </c>
      <c r="P28" s="30">
        <f>IF(OR('勤務形態一覧_自動計算用'!P28="a",'勤務形態一覧_自動計算用'!P28="b",'勤務形態一覧_自動計算用'!P28="c",'勤務形態一覧_自動計算用'!P28="d",'勤務形態一覧_自動計算用'!P28="e",'勤務形態一覧_自動計算用'!P28="f",'勤務形態一覧_自動計算用'!P28="g",'勤務形態一覧_自動計算用'!P28="h",'勤務形態一覧_自動計算用'!P28="I",'勤務形態一覧_自動計算用'!P28="y"),VLOOKUP('勤務形態一覧_自動計算用'!P28,'事前入力シート'!$C$22:$D$31,2),'勤務形態一覧_自動計算用'!P28*60)</f>
        <v>0</v>
      </c>
      <c r="Q28" s="30">
        <f>IF(OR('勤務形態一覧_自動計算用'!Q28="a",'勤務形態一覧_自動計算用'!Q28="b",'勤務形態一覧_自動計算用'!Q28="c",'勤務形態一覧_自動計算用'!Q28="d",'勤務形態一覧_自動計算用'!Q28="e",'勤務形態一覧_自動計算用'!Q28="f",'勤務形態一覧_自動計算用'!Q28="g",'勤務形態一覧_自動計算用'!Q28="h",'勤務形態一覧_自動計算用'!Q28="I",'勤務形態一覧_自動計算用'!Q28="y"),VLOOKUP('勤務形態一覧_自動計算用'!Q28,'事前入力シート'!$C$22:$D$31,2),'勤務形態一覧_自動計算用'!Q28*60)</f>
        <v>0</v>
      </c>
      <c r="R28" s="30">
        <f>IF(OR('勤務形態一覧_自動計算用'!R28="a",'勤務形態一覧_自動計算用'!R28="b",'勤務形態一覧_自動計算用'!R28="c",'勤務形態一覧_自動計算用'!R28="d",'勤務形態一覧_自動計算用'!R28="e",'勤務形態一覧_自動計算用'!R28="f",'勤務形態一覧_自動計算用'!R28="g",'勤務形態一覧_自動計算用'!R28="h",'勤務形態一覧_自動計算用'!R28="I",'勤務形態一覧_自動計算用'!R28="y"),VLOOKUP('勤務形態一覧_自動計算用'!R28,'事前入力シート'!$C$22:$D$31,2),'勤務形態一覧_自動計算用'!R28*60)</f>
        <v>0</v>
      </c>
      <c r="S28" s="30">
        <f>IF(OR('勤務形態一覧_自動計算用'!S28="a",'勤務形態一覧_自動計算用'!S28="b",'勤務形態一覧_自動計算用'!S28="c",'勤務形態一覧_自動計算用'!S28="d",'勤務形態一覧_自動計算用'!S28="e",'勤務形態一覧_自動計算用'!S28="f",'勤務形態一覧_自動計算用'!S28="g",'勤務形態一覧_自動計算用'!S28="h",'勤務形態一覧_自動計算用'!S28="I",'勤務形態一覧_自動計算用'!S28="y"),VLOOKUP('勤務形態一覧_自動計算用'!S28,'事前入力シート'!$C$22:$D$31,2),'勤務形態一覧_自動計算用'!S28*60)</f>
        <v>0</v>
      </c>
      <c r="T28" s="30">
        <f>IF(OR('勤務形態一覧_自動計算用'!T28="a",'勤務形態一覧_自動計算用'!T28="b",'勤務形態一覧_自動計算用'!T28="c",'勤務形態一覧_自動計算用'!T28="d",'勤務形態一覧_自動計算用'!T28="e",'勤務形態一覧_自動計算用'!T28="f",'勤務形態一覧_自動計算用'!T28="g",'勤務形態一覧_自動計算用'!T28="h",'勤務形態一覧_自動計算用'!T28="I",'勤務形態一覧_自動計算用'!T28="y"),VLOOKUP('勤務形態一覧_自動計算用'!T28,'事前入力シート'!$C$22:$D$31,2),'勤務形態一覧_自動計算用'!T28*60)</f>
        <v>0</v>
      </c>
      <c r="U28" s="30">
        <f>IF(OR('勤務形態一覧_自動計算用'!U28="a",'勤務形態一覧_自動計算用'!U28="b",'勤務形態一覧_自動計算用'!U28="c",'勤務形態一覧_自動計算用'!U28="d",'勤務形態一覧_自動計算用'!U28="e",'勤務形態一覧_自動計算用'!U28="f",'勤務形態一覧_自動計算用'!U28="g",'勤務形態一覧_自動計算用'!U28="h",'勤務形態一覧_自動計算用'!U28="I",'勤務形態一覧_自動計算用'!U28="y"),VLOOKUP('勤務形態一覧_自動計算用'!U28,'事前入力シート'!$C$22:$D$31,2),'勤務形態一覧_自動計算用'!U28*60)</f>
        <v>0</v>
      </c>
      <c r="V28" s="30">
        <f>IF(OR('勤務形態一覧_自動計算用'!V28="a",'勤務形態一覧_自動計算用'!V28="b",'勤務形態一覧_自動計算用'!V28="c",'勤務形態一覧_自動計算用'!V28="d",'勤務形態一覧_自動計算用'!V28="e",'勤務形態一覧_自動計算用'!V28="f",'勤務形態一覧_自動計算用'!V28="g",'勤務形態一覧_自動計算用'!V28="h",'勤務形態一覧_自動計算用'!V28="I",'勤務形態一覧_自動計算用'!V28="y"),VLOOKUP('勤務形態一覧_自動計算用'!V28,'事前入力シート'!$C$22:$D$31,2),'勤務形態一覧_自動計算用'!V28*60)</f>
        <v>0</v>
      </c>
      <c r="W28" s="30">
        <f>IF(OR('勤務形態一覧_自動計算用'!W28="a",'勤務形態一覧_自動計算用'!W28="b",'勤務形態一覧_自動計算用'!W28="c",'勤務形態一覧_自動計算用'!W28="d",'勤務形態一覧_自動計算用'!W28="e",'勤務形態一覧_自動計算用'!W28="f",'勤務形態一覧_自動計算用'!W28="g",'勤務形態一覧_自動計算用'!W28="h",'勤務形態一覧_自動計算用'!W28="I",'勤務形態一覧_自動計算用'!W28="y"),VLOOKUP('勤務形態一覧_自動計算用'!W28,'事前入力シート'!$C$22:$D$31,2),'勤務形態一覧_自動計算用'!W28*60)</f>
        <v>0</v>
      </c>
      <c r="X28" s="30">
        <f>IF(OR('勤務形態一覧_自動計算用'!X28="a",'勤務形態一覧_自動計算用'!X28="b",'勤務形態一覧_自動計算用'!X28="c",'勤務形態一覧_自動計算用'!X28="d",'勤務形態一覧_自動計算用'!X28="e",'勤務形態一覧_自動計算用'!X28="f",'勤務形態一覧_自動計算用'!X28="g",'勤務形態一覧_自動計算用'!X28="h",'勤務形態一覧_自動計算用'!X28="I",'勤務形態一覧_自動計算用'!X28="y"),VLOOKUP('勤務形態一覧_自動計算用'!X28,'事前入力シート'!$C$22:$D$31,2),'勤務形態一覧_自動計算用'!X28*60)</f>
        <v>0</v>
      </c>
      <c r="Y28" s="30">
        <f>IF(OR('勤務形態一覧_自動計算用'!Y28="a",'勤務形態一覧_自動計算用'!Y28="b",'勤務形態一覧_自動計算用'!Y28="c",'勤務形態一覧_自動計算用'!Y28="d",'勤務形態一覧_自動計算用'!Y28="e",'勤務形態一覧_自動計算用'!Y28="f",'勤務形態一覧_自動計算用'!Y28="g",'勤務形態一覧_自動計算用'!Y28="h",'勤務形態一覧_自動計算用'!Y28="I",'勤務形態一覧_自動計算用'!Y28="y"),VLOOKUP('勤務形態一覧_自動計算用'!Y28,'事前入力シート'!$C$22:$D$31,2),'勤務形態一覧_自動計算用'!Y28*60)</f>
        <v>0</v>
      </c>
      <c r="Z28" s="30">
        <f>IF(OR('勤務形態一覧_自動計算用'!Z28="a",'勤務形態一覧_自動計算用'!Z28="b",'勤務形態一覧_自動計算用'!Z28="c",'勤務形態一覧_自動計算用'!Z28="d",'勤務形態一覧_自動計算用'!Z28="e",'勤務形態一覧_自動計算用'!Z28="f",'勤務形態一覧_自動計算用'!Z28="g",'勤務形態一覧_自動計算用'!Z28="h",'勤務形態一覧_自動計算用'!Z28="I",'勤務形態一覧_自動計算用'!Z28="y"),VLOOKUP('勤務形態一覧_自動計算用'!Z28,'事前入力シート'!$C$22:$D$31,2),'勤務形態一覧_自動計算用'!Z28*60)</f>
        <v>0</v>
      </c>
      <c r="AA28" s="30">
        <f>IF(OR('勤務形態一覧_自動計算用'!AA28="a",'勤務形態一覧_自動計算用'!AA28="b",'勤務形態一覧_自動計算用'!AA28="c",'勤務形態一覧_自動計算用'!AA28="d",'勤務形態一覧_自動計算用'!AA28="e",'勤務形態一覧_自動計算用'!AA28="f",'勤務形態一覧_自動計算用'!AA28="g",'勤務形態一覧_自動計算用'!AA28="h",'勤務形態一覧_自動計算用'!AA28="I",'勤務形態一覧_自動計算用'!AA28="y"),VLOOKUP('勤務形態一覧_自動計算用'!AA28,'事前入力シート'!$C$22:$D$31,2),'勤務形態一覧_自動計算用'!AA28*60)</f>
        <v>0</v>
      </c>
      <c r="AB28" s="30">
        <f>IF(OR('勤務形態一覧_自動計算用'!AB28="a",'勤務形態一覧_自動計算用'!AB28="b",'勤務形態一覧_自動計算用'!AB28="c",'勤務形態一覧_自動計算用'!AB28="d",'勤務形態一覧_自動計算用'!AB28="e",'勤務形態一覧_自動計算用'!AB28="f",'勤務形態一覧_自動計算用'!AB28="g",'勤務形態一覧_自動計算用'!AB28="h",'勤務形態一覧_自動計算用'!AB28="I",'勤務形態一覧_自動計算用'!AB28="y"),VLOOKUP('勤務形態一覧_自動計算用'!AB28,'事前入力シート'!$C$22:$D$31,2),'勤務形態一覧_自動計算用'!AB28*60)</f>
        <v>0</v>
      </c>
      <c r="AC28" s="30">
        <f>IF(OR('勤務形態一覧_自動計算用'!AC28="a",'勤務形態一覧_自動計算用'!AC28="b",'勤務形態一覧_自動計算用'!AC28="c",'勤務形態一覧_自動計算用'!AC28="d",'勤務形態一覧_自動計算用'!AC28="e",'勤務形態一覧_自動計算用'!AC28="f",'勤務形態一覧_自動計算用'!AC28="g",'勤務形態一覧_自動計算用'!AC28="h",'勤務形態一覧_自動計算用'!AC28="I",'勤務形態一覧_自動計算用'!AC28="y"),VLOOKUP('勤務形態一覧_自動計算用'!AC28,'事前入力シート'!$C$22:$D$31,2),'勤務形態一覧_自動計算用'!AC28*60)</f>
        <v>0</v>
      </c>
      <c r="AD28" s="30">
        <f>IF(OR('勤務形態一覧_自動計算用'!AD28="a",'勤務形態一覧_自動計算用'!AD28="b",'勤務形態一覧_自動計算用'!AD28="c",'勤務形態一覧_自動計算用'!AD28="d",'勤務形態一覧_自動計算用'!AD28="e",'勤務形態一覧_自動計算用'!AD28="f",'勤務形態一覧_自動計算用'!AD28="g",'勤務形態一覧_自動計算用'!AD28="h",'勤務形態一覧_自動計算用'!AD28="I",'勤務形態一覧_自動計算用'!AD28="y"),VLOOKUP('勤務形態一覧_自動計算用'!AD28,'事前入力シート'!$C$22:$D$31,2),'勤務形態一覧_自動計算用'!AD28*60)</f>
        <v>0</v>
      </c>
      <c r="AE28" s="30">
        <f>IF(OR('勤務形態一覧_自動計算用'!AE28="a",'勤務形態一覧_自動計算用'!AE28="b",'勤務形態一覧_自動計算用'!AE28="c",'勤務形態一覧_自動計算用'!AE28="d",'勤務形態一覧_自動計算用'!AE28="e",'勤務形態一覧_自動計算用'!AE28="f",'勤務形態一覧_自動計算用'!AE28="g",'勤務形態一覧_自動計算用'!AE28="h",'勤務形態一覧_自動計算用'!AE28="I",'勤務形態一覧_自動計算用'!AE28="y"),VLOOKUP('勤務形態一覧_自動計算用'!AE28,'事前入力シート'!$C$22:$D$31,2),'勤務形態一覧_自動計算用'!AE28*60)</f>
        <v>0</v>
      </c>
      <c r="AF28" s="31">
        <f>IF(OR('勤務形態一覧_自動計算用'!AF28="a",'勤務形態一覧_自動計算用'!AF28="b",'勤務形態一覧_自動計算用'!AF28="c",'勤務形態一覧_自動計算用'!AF28="d",'勤務形態一覧_自動計算用'!AF28="e",'勤務形態一覧_自動計算用'!AF28="f",'勤務形態一覧_自動計算用'!AF28="g",'勤務形態一覧_自動計算用'!AF28="h",'勤務形態一覧_自動計算用'!AF28="I",'勤務形態一覧_自動計算用'!AF28="y"),VLOOKUP('勤務形態一覧_自動計算用'!AF28,'事前入力シート'!$C$22:$D$31,2),'勤務形態一覧_自動計算用'!AF28*60)</f>
        <v>0</v>
      </c>
      <c r="AG28" s="41">
        <f t="shared" si="0"/>
        <v>0</v>
      </c>
      <c r="AH28" s="42">
        <f t="shared" si="1"/>
        <v>0</v>
      </c>
      <c r="AI28" s="42" t="e">
        <f t="shared" si="2"/>
        <v>#DIV/0!</v>
      </c>
    </row>
    <row r="29" spans="1:35" ht="18.75" customHeight="1" thickTop="1">
      <c r="A29" s="148" t="s">
        <v>21</v>
      </c>
      <c r="B29" s="149"/>
      <c r="C29" s="149"/>
      <c r="D29" s="15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51"/>
      <c r="AH29" s="152"/>
      <c r="AI29" s="153"/>
    </row>
    <row r="30" spans="1:35" ht="18.75" customHeight="1">
      <c r="A30" s="154" t="s">
        <v>27</v>
      </c>
      <c r="B30" s="155"/>
      <c r="C30" s="155"/>
      <c r="D30" s="156"/>
      <c r="E30" s="3"/>
      <c r="F30" s="14" t="s">
        <v>25</v>
      </c>
      <c r="G30" s="157"/>
      <c r="H30" s="157"/>
      <c r="I30" s="14" t="s">
        <v>26</v>
      </c>
      <c r="J30" s="3"/>
      <c r="K30" s="14" t="s">
        <v>25</v>
      </c>
      <c r="L30" s="157"/>
      <c r="M30" s="157"/>
      <c r="N30" s="14" t="s">
        <v>26</v>
      </c>
      <c r="O30" s="3"/>
      <c r="P30" s="14" t="s">
        <v>25</v>
      </c>
      <c r="Q30" s="157"/>
      <c r="R30" s="157"/>
      <c r="S30" s="14" t="s">
        <v>26</v>
      </c>
      <c r="T30" s="142" t="s">
        <v>28</v>
      </c>
      <c r="U30" s="143"/>
      <c r="V30" s="143"/>
      <c r="W30" s="143"/>
      <c r="X30" s="157"/>
      <c r="Y30" s="157"/>
      <c r="Z30" s="5" t="s">
        <v>26</v>
      </c>
      <c r="AA30" s="4"/>
      <c r="AB30" s="4"/>
      <c r="AC30" s="4"/>
      <c r="AD30" s="4"/>
      <c r="AE30" s="4"/>
      <c r="AF30" s="4"/>
      <c r="AG30" s="9"/>
      <c r="AH30" s="9"/>
      <c r="AI30" s="10"/>
    </row>
    <row r="31" spans="1:35" ht="18.75" customHeight="1">
      <c r="A31" s="15"/>
      <c r="B31" s="15"/>
      <c r="C31" s="15"/>
      <c r="D31" s="15"/>
      <c r="E31" s="4"/>
      <c r="F31" s="4"/>
      <c r="G31" s="9"/>
      <c r="H31" s="9"/>
      <c r="I31" s="4"/>
      <c r="J31" s="4"/>
      <c r="K31" s="4"/>
      <c r="L31" s="9"/>
      <c r="M31" s="9"/>
      <c r="N31" s="4"/>
      <c r="O31" s="4"/>
      <c r="P31" s="4"/>
      <c r="Q31" s="9"/>
      <c r="R31" s="9"/>
      <c r="S31" s="4"/>
      <c r="T31" s="9"/>
      <c r="U31" s="9"/>
      <c r="V31" s="9"/>
      <c r="W31" s="9"/>
      <c r="X31" s="9"/>
      <c r="Y31" s="9"/>
      <c r="Z31" s="4"/>
      <c r="AA31" s="4"/>
      <c r="AB31" s="4"/>
      <c r="AC31" s="4"/>
      <c r="AD31" s="4"/>
      <c r="AE31" s="4"/>
      <c r="AF31" s="4"/>
      <c r="AG31" s="9"/>
      <c r="AH31" s="9"/>
      <c r="AI31" s="9"/>
    </row>
    <row r="32" spans="1:35" ht="18" customHeight="1">
      <c r="A32" s="142" t="s">
        <v>12</v>
      </c>
      <c r="B32" s="143"/>
      <c r="C32" s="143"/>
      <c r="D32" s="1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7"/>
    </row>
    <row r="33" spans="1:35" ht="18" customHeight="1">
      <c r="A33" s="142" t="s">
        <v>13</v>
      </c>
      <c r="B33" s="143"/>
      <c r="C33" s="143"/>
      <c r="D33" s="144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</row>
    <row r="34" spans="1:35" ht="18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ht="18" customHeight="1">
      <c r="A35" s="34"/>
      <c r="B35" s="34"/>
      <c r="C35" s="34" t="s">
        <v>47</v>
      </c>
      <c r="D35" s="34"/>
      <c r="E35" s="1" t="s">
        <v>48</v>
      </c>
      <c r="F35" s="141"/>
      <c r="G35" s="141"/>
      <c r="H35" s="141"/>
      <c r="I35" s="141"/>
      <c r="J35" s="141"/>
      <c r="K35" s="141"/>
      <c r="L35" s="141"/>
      <c r="M35" s="1" t="s">
        <v>51</v>
      </c>
      <c r="N35" s="141"/>
      <c r="O35" s="141"/>
      <c r="P35" s="141"/>
      <c r="Q35" s="141"/>
      <c r="R35" s="141"/>
      <c r="S35" s="141"/>
      <c r="T35" s="141"/>
      <c r="U35" s="1" t="s">
        <v>54</v>
      </c>
      <c r="V35" s="141"/>
      <c r="W35" s="141"/>
      <c r="X35" s="141"/>
      <c r="Y35" s="141"/>
      <c r="Z35" s="141"/>
      <c r="AA35" s="141"/>
      <c r="AB35" s="141"/>
      <c r="AC35" s="1" t="s">
        <v>57</v>
      </c>
      <c r="AD35" s="142" t="s">
        <v>58</v>
      </c>
      <c r="AE35" s="143"/>
      <c r="AF35" s="144"/>
      <c r="AH35" s="34"/>
      <c r="AI35" s="34"/>
    </row>
    <row r="36" spans="1:35" ht="18" customHeight="1">
      <c r="A36" s="34"/>
      <c r="B36" s="34"/>
      <c r="C36" s="34"/>
      <c r="D36" s="34"/>
      <c r="E36" s="1" t="s">
        <v>49</v>
      </c>
      <c r="F36" s="141"/>
      <c r="G36" s="141"/>
      <c r="H36" s="141"/>
      <c r="I36" s="141"/>
      <c r="J36" s="141"/>
      <c r="K36" s="141"/>
      <c r="L36" s="141"/>
      <c r="M36" s="1" t="s">
        <v>52</v>
      </c>
      <c r="N36" s="141"/>
      <c r="O36" s="141"/>
      <c r="P36" s="141"/>
      <c r="Q36" s="141"/>
      <c r="R36" s="141"/>
      <c r="S36" s="141"/>
      <c r="T36" s="141"/>
      <c r="U36" s="1" t="s">
        <v>55</v>
      </c>
      <c r="V36" s="141"/>
      <c r="W36" s="141"/>
      <c r="X36" s="141"/>
      <c r="Y36" s="141"/>
      <c r="Z36" s="141"/>
      <c r="AA36" s="141"/>
      <c r="AB36" s="141"/>
      <c r="AC36" s="34"/>
      <c r="AD36" s="34"/>
      <c r="AE36" s="34"/>
      <c r="AF36" s="34"/>
      <c r="AG36" s="34"/>
      <c r="AH36" s="34"/>
      <c r="AI36" s="34"/>
    </row>
    <row r="37" spans="1:35" ht="18" customHeight="1">
      <c r="A37" s="33"/>
      <c r="B37" s="33"/>
      <c r="C37" s="33"/>
      <c r="D37" s="33"/>
      <c r="E37" s="1" t="s">
        <v>50</v>
      </c>
      <c r="F37" s="141"/>
      <c r="G37" s="141"/>
      <c r="H37" s="141"/>
      <c r="I37" s="141"/>
      <c r="J37" s="141"/>
      <c r="K37" s="141"/>
      <c r="L37" s="141"/>
      <c r="M37" s="1" t="s">
        <v>53</v>
      </c>
      <c r="N37" s="141"/>
      <c r="O37" s="141"/>
      <c r="P37" s="141"/>
      <c r="Q37" s="141"/>
      <c r="R37" s="141"/>
      <c r="S37" s="141"/>
      <c r="T37" s="141"/>
      <c r="U37" s="1" t="s">
        <v>56</v>
      </c>
      <c r="V37" s="141"/>
      <c r="W37" s="141"/>
      <c r="X37" s="141"/>
      <c r="Y37" s="141"/>
      <c r="Z37" s="141"/>
      <c r="AA37" s="141"/>
      <c r="AB37" s="141"/>
      <c r="AC37" s="34"/>
      <c r="AD37" s="34"/>
      <c r="AE37" s="34"/>
      <c r="AF37" s="34"/>
      <c r="AG37" s="34"/>
      <c r="AH37" s="34"/>
      <c r="AI37" s="34"/>
    </row>
    <row r="39" spans="27:35" s="6" customFormat="1" ht="12.75">
      <c r="AA39"/>
      <c r="AB39"/>
      <c r="AC39"/>
      <c r="AD39"/>
      <c r="AE39"/>
      <c r="AF39"/>
      <c r="AG39" t="s">
        <v>34</v>
      </c>
      <c r="AH39"/>
      <c r="AI39"/>
    </row>
    <row r="40" s="6" customFormat="1" ht="12.75">
      <c r="A40" s="7"/>
    </row>
    <row r="41" s="6" customFormat="1" ht="12.75"/>
    <row r="42" s="6" customFormat="1" ht="12.75"/>
    <row r="43" spans="1:35" s="6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6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6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6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="6" customFormat="1" ht="12.75"/>
    <row r="48" s="6" customFormat="1" ht="12.75"/>
    <row r="49" s="6" customFormat="1" ht="12.75"/>
    <row r="50" s="6" customFormat="1" ht="12.75">
      <c r="A50" s="7"/>
    </row>
    <row r="51" s="6" customFormat="1" ht="12.75"/>
    <row r="52" s="6" customFormat="1" ht="12.75"/>
  </sheetData>
  <sheetProtection/>
  <mergeCells count="55">
    <mergeCell ref="A6:A8"/>
    <mergeCell ref="B6:B8"/>
    <mergeCell ref="C6:D8"/>
    <mergeCell ref="E6:K6"/>
    <mergeCell ref="L6:R6"/>
    <mergeCell ref="S6:Y6"/>
    <mergeCell ref="Z6:AF6"/>
    <mergeCell ref="AG6:AG8"/>
    <mergeCell ref="AH6:AH8"/>
    <mergeCell ref="AI6:AI8"/>
    <mergeCell ref="C9:D9"/>
    <mergeCell ref="AE2:AG2"/>
    <mergeCell ref="AD3:AH3"/>
    <mergeCell ref="AC4:AH4"/>
    <mergeCell ref="AF5:AG5"/>
    <mergeCell ref="C26:D26"/>
    <mergeCell ref="C27:D27"/>
    <mergeCell ref="C28:D28"/>
    <mergeCell ref="C10:D10"/>
    <mergeCell ref="C11:D11"/>
    <mergeCell ref="C12:D12"/>
    <mergeCell ref="C13:D13"/>
    <mergeCell ref="C14:D14"/>
    <mergeCell ref="C15:D15"/>
    <mergeCell ref="C16:D16"/>
    <mergeCell ref="A29:D29"/>
    <mergeCell ref="AG29:AI29"/>
    <mergeCell ref="A30:D30"/>
    <mergeCell ref="G30:H30"/>
    <mergeCell ref="L30:M30"/>
    <mergeCell ref="Q30:R30"/>
    <mergeCell ref="T30:W30"/>
    <mergeCell ref="X30:Y30"/>
    <mergeCell ref="A32:D32"/>
    <mergeCell ref="E32:AI32"/>
    <mergeCell ref="A33:D33"/>
    <mergeCell ref="F35:L35"/>
    <mergeCell ref="N35:T35"/>
    <mergeCell ref="V35:AB35"/>
    <mergeCell ref="AD35:AF35"/>
    <mergeCell ref="F36:L36"/>
    <mergeCell ref="N36:T36"/>
    <mergeCell ref="V36:AB36"/>
    <mergeCell ref="F37:L37"/>
    <mergeCell ref="N37:T37"/>
    <mergeCell ref="V37:AB37"/>
    <mergeCell ref="C23:D23"/>
    <mergeCell ref="C24:D24"/>
    <mergeCell ref="C25:D25"/>
    <mergeCell ref="C17:D17"/>
    <mergeCell ref="C18:D18"/>
    <mergeCell ref="C19:D19"/>
    <mergeCell ref="C20:D20"/>
    <mergeCell ref="C21:D21"/>
    <mergeCell ref="C22:D22"/>
  </mergeCells>
  <dataValidations count="2">
    <dataValidation allowBlank="1" showInputMessage="1" showErrorMessage="1" imeMode="off" sqref="E9:AF28"/>
    <dataValidation allowBlank="1" showInputMessage="1" showErrorMessage="1" imeMode="on" sqref="A9:A28 C9:D28"/>
  </dataValidations>
  <printOptions horizontalCentered="1"/>
  <pageMargins left="0.2" right="0.2" top="1.16" bottom="0.25" header="0.511811023622047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view="pageBreakPreview" zoomScale="85" zoomScaleNormal="75" zoomScaleSheetLayoutView="85" zoomScalePageLayoutView="0" workbookViewId="0" topLeftCell="A1">
      <pane ySplit="5352" topLeftCell="A20" activePane="topLeft" state="split"/>
      <selection pane="topLeft" activeCell="H17" sqref="H17"/>
      <selection pane="bottomLeft" activeCell="C37" sqref="C37"/>
    </sheetView>
  </sheetViews>
  <sheetFormatPr defaultColWidth="9.00390625" defaultRowHeight="13.5"/>
  <cols>
    <col min="1" max="1" width="10.00390625" style="0" customWidth="1"/>
    <col min="2" max="2" width="8.50390625" style="0" customWidth="1"/>
    <col min="4" max="4" width="6.625" style="0" customWidth="1"/>
    <col min="5" max="32" width="3.625" style="0" customWidth="1"/>
    <col min="33" max="33" width="9.50390625" style="0" customWidth="1"/>
    <col min="34" max="34" width="9.875" style="0" customWidth="1"/>
    <col min="35" max="35" width="10.00390625" style="0" customWidth="1"/>
    <col min="37" max="37" width="11.625" style="0" bestFit="1" customWidth="1"/>
  </cols>
  <sheetData>
    <row r="1" spans="1:26" ht="12.75">
      <c r="A1" s="71" t="s">
        <v>92</v>
      </c>
      <c r="X1" s="18"/>
      <c r="Y1" s="32"/>
      <c r="Z1" s="32"/>
    </row>
    <row r="2" spans="1:34" ht="12.75">
      <c r="A2" t="s">
        <v>20</v>
      </c>
      <c r="Z2" t="s">
        <v>30</v>
      </c>
      <c r="AD2" s="6"/>
      <c r="AE2" s="165">
        <f>X30+'事前入力シート'!AF48+'事前入力シート'!AF51+'事前入力シート'!AF53</f>
        <v>0</v>
      </c>
      <c r="AF2" s="165"/>
      <c r="AG2" s="165"/>
      <c r="AH2" t="s">
        <v>31</v>
      </c>
    </row>
    <row r="3" spans="2:35" ht="12.75">
      <c r="B3" t="s">
        <v>41</v>
      </c>
      <c r="L3" s="20" t="s">
        <v>46</v>
      </c>
      <c r="M3" s="16"/>
      <c r="N3" s="17">
        <f>'事前入力シート'!AF38</f>
        <v>0</v>
      </c>
      <c r="O3" t="s">
        <v>43</v>
      </c>
      <c r="P3" s="17">
        <f>'事前入力シート'!AH38</f>
        <v>0</v>
      </c>
      <c r="Q3" t="s">
        <v>44</v>
      </c>
      <c r="Z3" t="s">
        <v>36</v>
      </c>
      <c r="AC3" t="s">
        <v>37</v>
      </c>
      <c r="AD3" s="179" t="str">
        <f>'事前入力シート'!AE44&amp;" "&amp;'事前入力シート'!AI44&amp;" "&amp;'事前入力シート'!AM44</f>
        <v>  </v>
      </c>
      <c r="AE3" s="179"/>
      <c r="AF3" s="179"/>
      <c r="AG3" s="179"/>
      <c r="AH3" s="179"/>
      <c r="AI3" t="s">
        <v>35</v>
      </c>
    </row>
    <row r="4" spans="26:37" ht="12.75">
      <c r="Z4" t="s">
        <v>32</v>
      </c>
      <c r="AC4" s="165">
        <f>'事前入力シート'!AD42</f>
        <v>0</v>
      </c>
      <c r="AD4" s="165"/>
      <c r="AE4" s="165"/>
      <c r="AF4" s="165"/>
      <c r="AG4" s="165"/>
      <c r="AH4" s="165"/>
      <c r="AI4" t="s">
        <v>35</v>
      </c>
      <c r="AK4" s="27"/>
    </row>
    <row r="5" spans="2:37" ht="12.75">
      <c r="B5" t="s">
        <v>19</v>
      </c>
      <c r="Z5" s="8" t="s">
        <v>38</v>
      </c>
      <c r="AA5" s="8"/>
      <c r="AB5" s="8"/>
      <c r="AC5" s="8"/>
      <c r="AD5" s="8"/>
      <c r="AE5" s="8"/>
      <c r="AF5" s="166">
        <f>'事前入力シート'!AE57</f>
        <v>0</v>
      </c>
      <c r="AG5" s="166"/>
      <c r="AH5" t="s">
        <v>40</v>
      </c>
      <c r="AK5" s="27"/>
    </row>
    <row r="6" spans="1:35" ht="12.75">
      <c r="A6" s="167" t="s">
        <v>33</v>
      </c>
      <c r="B6" s="164" t="s">
        <v>1</v>
      </c>
      <c r="C6" s="170" t="s">
        <v>2</v>
      </c>
      <c r="D6" s="170"/>
      <c r="E6" s="159" t="s">
        <v>3</v>
      </c>
      <c r="F6" s="159"/>
      <c r="G6" s="159"/>
      <c r="H6" s="159"/>
      <c r="I6" s="159"/>
      <c r="J6" s="159"/>
      <c r="K6" s="159"/>
      <c r="L6" s="159" t="s">
        <v>4</v>
      </c>
      <c r="M6" s="159"/>
      <c r="N6" s="159"/>
      <c r="O6" s="159"/>
      <c r="P6" s="159"/>
      <c r="Q6" s="159"/>
      <c r="R6" s="159"/>
      <c r="S6" s="159" t="s">
        <v>5</v>
      </c>
      <c r="T6" s="159"/>
      <c r="U6" s="159"/>
      <c r="V6" s="159"/>
      <c r="W6" s="159"/>
      <c r="X6" s="159"/>
      <c r="Y6" s="159"/>
      <c r="Z6" s="159" t="s">
        <v>6</v>
      </c>
      <c r="AA6" s="159"/>
      <c r="AB6" s="159"/>
      <c r="AC6" s="159"/>
      <c r="AD6" s="159"/>
      <c r="AE6" s="159"/>
      <c r="AF6" s="160"/>
      <c r="AG6" s="161" t="s">
        <v>7</v>
      </c>
      <c r="AH6" s="164" t="s">
        <v>8</v>
      </c>
      <c r="AI6" s="164" t="s">
        <v>9</v>
      </c>
    </row>
    <row r="7" spans="1:37" ht="12.75">
      <c r="A7" s="168"/>
      <c r="B7" s="164"/>
      <c r="C7" s="170"/>
      <c r="D7" s="170"/>
      <c r="E7" s="21">
        <f>DAY('事前入力シート'!$A$23)</f>
        <v>30</v>
      </c>
      <c r="F7" s="36">
        <f>DAY('事前入力シート'!$A$23+'自動計算用_隠しファイル'!F7)</f>
        <v>1</v>
      </c>
      <c r="G7" s="36">
        <f>DAY('事前入力シート'!$A$23+'自動計算用_隠しファイル'!G7)</f>
        <v>2</v>
      </c>
      <c r="H7" s="36">
        <f>DAY('事前入力シート'!$A$23+'自動計算用_隠しファイル'!H7)</f>
        <v>3</v>
      </c>
      <c r="I7" s="36">
        <f>DAY('事前入力シート'!$A$23+'自動計算用_隠しファイル'!I7)</f>
        <v>4</v>
      </c>
      <c r="J7" s="36">
        <f>DAY('事前入力シート'!$A$23+'自動計算用_隠しファイル'!J7)</f>
        <v>5</v>
      </c>
      <c r="K7" s="36">
        <f>DAY('事前入力シート'!$A$23+'自動計算用_隠しファイル'!K7)</f>
        <v>6</v>
      </c>
      <c r="L7" s="36">
        <f>DAY('事前入力シート'!$A$23+'自動計算用_隠しファイル'!L7)</f>
        <v>7</v>
      </c>
      <c r="M7" s="36">
        <f>DAY('事前入力シート'!$A$23+'自動計算用_隠しファイル'!M7)</f>
        <v>8</v>
      </c>
      <c r="N7" s="36">
        <f>DAY('事前入力シート'!$A$23+'自動計算用_隠しファイル'!N7)</f>
        <v>9</v>
      </c>
      <c r="O7" s="36">
        <f>DAY('事前入力シート'!$A$23+'自動計算用_隠しファイル'!O7)</f>
        <v>10</v>
      </c>
      <c r="P7" s="36">
        <f>DAY('事前入力シート'!$A$23+'自動計算用_隠しファイル'!P7)</f>
        <v>11</v>
      </c>
      <c r="Q7" s="36">
        <f>DAY('事前入力シート'!$A$23+'自動計算用_隠しファイル'!Q7)</f>
        <v>12</v>
      </c>
      <c r="R7" s="36">
        <f>DAY('事前入力シート'!$A$23+'自動計算用_隠しファイル'!R7)</f>
        <v>13</v>
      </c>
      <c r="S7" s="36">
        <f>DAY('事前入力シート'!$A$23+'自動計算用_隠しファイル'!S7)</f>
        <v>14</v>
      </c>
      <c r="T7" s="36">
        <f>DAY('事前入力シート'!$A$23+'自動計算用_隠しファイル'!T7)</f>
        <v>15</v>
      </c>
      <c r="U7" s="36">
        <f>DAY('事前入力シート'!$A$23+'自動計算用_隠しファイル'!U7)</f>
        <v>16</v>
      </c>
      <c r="V7" s="36">
        <f>DAY('事前入力シート'!$A$23+'自動計算用_隠しファイル'!V7)</f>
        <v>17</v>
      </c>
      <c r="W7" s="36">
        <f>DAY('事前入力シート'!$A$23+'自動計算用_隠しファイル'!W7)</f>
        <v>18</v>
      </c>
      <c r="X7" s="36">
        <f>DAY('事前入力シート'!$A$23+'自動計算用_隠しファイル'!X7)</f>
        <v>19</v>
      </c>
      <c r="Y7" s="36">
        <f>DAY('事前入力シート'!$A$23+'自動計算用_隠しファイル'!Y7)</f>
        <v>20</v>
      </c>
      <c r="Z7" s="36">
        <f>DAY('事前入力シート'!$A$23+'自動計算用_隠しファイル'!Z7)</f>
        <v>21</v>
      </c>
      <c r="AA7" s="36">
        <f>DAY('事前入力シート'!$A$23+'自動計算用_隠しファイル'!AA7)</f>
        <v>22</v>
      </c>
      <c r="AB7" s="36">
        <f>DAY('事前入力シート'!$A$23+'自動計算用_隠しファイル'!AB7)</f>
        <v>23</v>
      </c>
      <c r="AC7" s="36">
        <f>DAY('事前入力シート'!$A$23+'自動計算用_隠しファイル'!AC7)</f>
        <v>24</v>
      </c>
      <c r="AD7" s="36">
        <f>DAY('事前入力シート'!$A$23+'自動計算用_隠しファイル'!AD7)</f>
        <v>25</v>
      </c>
      <c r="AE7" s="36">
        <f>DAY('事前入力シート'!$A$23+'自動計算用_隠しファイル'!AE7)</f>
        <v>26</v>
      </c>
      <c r="AF7" s="36">
        <f>DAY('事前入力シート'!$A$23+'自動計算用_隠しファイル'!AF7)</f>
        <v>27</v>
      </c>
      <c r="AG7" s="162"/>
      <c r="AH7" s="164"/>
      <c r="AI7" s="164"/>
      <c r="AK7" s="27"/>
    </row>
    <row r="8" spans="1:35" ht="15" customHeight="1">
      <c r="A8" s="169"/>
      <c r="B8" s="164"/>
      <c r="C8" s="170"/>
      <c r="D8" s="170"/>
      <c r="E8" s="50">
        <f>'事前入力シート'!$A$23</f>
        <v>43069</v>
      </c>
      <c r="F8" s="50">
        <f>'事前入力シート'!$A$23+'自動計算用_隠しファイル'!F7</f>
        <v>43070</v>
      </c>
      <c r="G8" s="50">
        <f>'事前入力シート'!$A$23+'自動計算用_隠しファイル'!G7</f>
        <v>43071</v>
      </c>
      <c r="H8" s="50">
        <f>'事前入力シート'!$A$23+'自動計算用_隠しファイル'!H7</f>
        <v>43072</v>
      </c>
      <c r="I8" s="50">
        <f>'事前入力シート'!$A$23+'自動計算用_隠しファイル'!I7</f>
        <v>43073</v>
      </c>
      <c r="J8" s="50">
        <f>'事前入力シート'!$A$23+'自動計算用_隠しファイル'!J7</f>
        <v>43074</v>
      </c>
      <c r="K8" s="50">
        <f>'事前入力シート'!$A$23+'自動計算用_隠しファイル'!K7</f>
        <v>43075</v>
      </c>
      <c r="L8" s="50">
        <f>'事前入力シート'!$A$23+'自動計算用_隠しファイル'!L7</f>
        <v>43076</v>
      </c>
      <c r="M8" s="50">
        <f>'事前入力シート'!$A$23+'自動計算用_隠しファイル'!M7</f>
        <v>43077</v>
      </c>
      <c r="N8" s="50">
        <f>'事前入力シート'!$A$23+'自動計算用_隠しファイル'!N7</f>
        <v>43078</v>
      </c>
      <c r="O8" s="50">
        <f>'事前入力シート'!$A$23+'自動計算用_隠しファイル'!O7</f>
        <v>43079</v>
      </c>
      <c r="P8" s="50">
        <f>'事前入力シート'!$A$23+'自動計算用_隠しファイル'!P7</f>
        <v>43080</v>
      </c>
      <c r="Q8" s="50">
        <f>'事前入力シート'!$A$23+'自動計算用_隠しファイル'!Q7</f>
        <v>43081</v>
      </c>
      <c r="R8" s="50">
        <f>'事前入力シート'!$A$23+'自動計算用_隠しファイル'!R7</f>
        <v>43082</v>
      </c>
      <c r="S8" s="50">
        <f>'事前入力シート'!$A$23+'自動計算用_隠しファイル'!S7</f>
        <v>43083</v>
      </c>
      <c r="T8" s="50">
        <f>'事前入力シート'!$A$23+'自動計算用_隠しファイル'!T7</f>
        <v>43084</v>
      </c>
      <c r="U8" s="50">
        <f>'事前入力シート'!$A$23+'自動計算用_隠しファイル'!U7</f>
        <v>43085</v>
      </c>
      <c r="V8" s="50">
        <f>'事前入力シート'!$A$23+'自動計算用_隠しファイル'!V7</f>
        <v>43086</v>
      </c>
      <c r="W8" s="50">
        <f>'事前入力シート'!$A$23+'自動計算用_隠しファイル'!W7</f>
        <v>43087</v>
      </c>
      <c r="X8" s="50">
        <f>'事前入力シート'!$A$23+'自動計算用_隠しファイル'!X7</f>
        <v>43088</v>
      </c>
      <c r="Y8" s="50">
        <f>'事前入力シート'!$A$23+'自動計算用_隠しファイル'!Y7</f>
        <v>43089</v>
      </c>
      <c r="Z8" s="50">
        <f>'事前入力シート'!$A$23+'自動計算用_隠しファイル'!Z7</f>
        <v>43090</v>
      </c>
      <c r="AA8" s="50">
        <f>'事前入力シート'!$A$23+'自動計算用_隠しファイル'!AA7</f>
        <v>43091</v>
      </c>
      <c r="AB8" s="50">
        <f>'事前入力シート'!$A$23+'自動計算用_隠しファイル'!AB7</f>
        <v>43092</v>
      </c>
      <c r="AC8" s="50">
        <f>'事前入力シート'!$A$23+'自動計算用_隠しファイル'!AC7</f>
        <v>43093</v>
      </c>
      <c r="AD8" s="50">
        <f>'事前入力シート'!$A$23+'自動計算用_隠しファイル'!AD7</f>
        <v>43094</v>
      </c>
      <c r="AE8" s="50">
        <f>'事前入力シート'!$A$23+'自動計算用_隠しファイル'!AE7</f>
        <v>43095</v>
      </c>
      <c r="AF8" s="50">
        <f>'事前入力シート'!$A$23+'自動計算用_隠しファイル'!AF7</f>
        <v>43096</v>
      </c>
      <c r="AG8" s="163"/>
      <c r="AH8" s="164"/>
      <c r="AI8" s="164"/>
    </row>
    <row r="9" spans="1:37" ht="18" customHeight="1">
      <c r="A9" s="133"/>
      <c r="B9" s="63"/>
      <c r="C9" s="171"/>
      <c r="D9" s="171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51">
        <f>'自動計算用_隠しファイル'!AG9</f>
        <v>0</v>
      </c>
      <c r="AH9" s="68">
        <f>'自動計算用_隠しファイル'!AH9</f>
        <v>0</v>
      </c>
      <c r="AI9" s="68" t="e">
        <f>'自動計算用_隠しファイル'!AI9</f>
        <v>#DIV/0!</v>
      </c>
      <c r="AK9" t="s">
        <v>114</v>
      </c>
    </row>
    <row r="10" spans="1:37" ht="18" customHeight="1">
      <c r="A10" s="133"/>
      <c r="B10" s="63"/>
      <c r="C10" s="171"/>
      <c r="D10" s="171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5"/>
      <c r="AG10" s="51">
        <f>'自動計算用_隠しファイル'!AG10</f>
        <v>0</v>
      </c>
      <c r="AH10" s="68">
        <f>'自動計算用_隠しファイル'!AH10</f>
        <v>0</v>
      </c>
      <c r="AI10" s="68" t="e">
        <f>'自動計算用_隠しファイル'!AI10</f>
        <v>#DIV/0!</v>
      </c>
      <c r="AK10" t="s">
        <v>115</v>
      </c>
    </row>
    <row r="11" spans="1:37" ht="18" customHeight="1">
      <c r="A11" s="133"/>
      <c r="B11" s="63"/>
      <c r="C11" s="171"/>
      <c r="D11" s="171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51">
        <f>'自動計算用_隠しファイル'!AG11</f>
        <v>0</v>
      </c>
      <c r="AH11" s="68">
        <f>'自動計算用_隠しファイル'!AH11</f>
        <v>0</v>
      </c>
      <c r="AI11" s="68" t="e">
        <f>'自動計算用_隠しファイル'!AI11</f>
        <v>#DIV/0!</v>
      </c>
      <c r="AK11" t="s">
        <v>116</v>
      </c>
    </row>
    <row r="12" spans="1:37" ht="18" customHeight="1">
      <c r="A12" s="133"/>
      <c r="B12" s="63"/>
      <c r="C12" s="171"/>
      <c r="D12" s="171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G12" s="51">
        <f>'自動計算用_隠しファイル'!AG12</f>
        <v>0</v>
      </c>
      <c r="AH12" s="68">
        <f>'自動計算用_隠しファイル'!AH12</f>
        <v>0</v>
      </c>
      <c r="AI12" s="68" t="e">
        <f>'自動計算用_隠しファイル'!AI12</f>
        <v>#DIV/0!</v>
      </c>
      <c r="AK12" t="s">
        <v>117</v>
      </c>
    </row>
    <row r="13" spans="1:35" ht="18" customHeight="1">
      <c r="A13" s="133"/>
      <c r="B13" s="63"/>
      <c r="C13" s="171"/>
      <c r="D13" s="171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51">
        <f>'自動計算用_隠しファイル'!AG13</f>
        <v>0</v>
      </c>
      <c r="AH13" s="68">
        <f>'自動計算用_隠しファイル'!AH13</f>
        <v>0</v>
      </c>
      <c r="AI13" s="68" t="e">
        <f>'自動計算用_隠しファイル'!AI13</f>
        <v>#DIV/0!</v>
      </c>
    </row>
    <row r="14" spans="1:35" ht="18" customHeight="1">
      <c r="A14" s="133"/>
      <c r="B14" s="63"/>
      <c r="C14" s="171"/>
      <c r="D14" s="171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G14" s="51">
        <f>'自動計算用_隠しファイル'!AG14</f>
        <v>0</v>
      </c>
      <c r="AH14" s="68">
        <f>'自動計算用_隠しファイル'!AH14</f>
        <v>0</v>
      </c>
      <c r="AI14" s="68" t="e">
        <f>'自動計算用_隠しファイル'!AI14</f>
        <v>#DIV/0!</v>
      </c>
    </row>
    <row r="15" spans="1:35" ht="18" customHeight="1">
      <c r="A15" s="133"/>
      <c r="B15" s="63"/>
      <c r="C15" s="171"/>
      <c r="D15" s="17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51">
        <f>'自動計算用_隠しファイル'!AG15</f>
        <v>0</v>
      </c>
      <c r="AH15" s="68">
        <f>'自動計算用_隠しファイル'!AH15</f>
        <v>0</v>
      </c>
      <c r="AI15" s="68" t="e">
        <f>'自動計算用_隠しファイル'!AI15</f>
        <v>#DIV/0!</v>
      </c>
    </row>
    <row r="16" spans="1:35" ht="18" customHeight="1">
      <c r="A16" s="133"/>
      <c r="B16" s="63"/>
      <c r="C16" s="171"/>
      <c r="D16" s="171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51">
        <f>'自動計算用_隠しファイル'!AG16</f>
        <v>0</v>
      </c>
      <c r="AH16" s="68">
        <f>'自動計算用_隠しファイル'!AH16</f>
        <v>0</v>
      </c>
      <c r="AI16" s="68" t="e">
        <f>'自動計算用_隠しファイル'!AI16</f>
        <v>#DIV/0!</v>
      </c>
    </row>
    <row r="17" spans="1:35" ht="18" customHeight="1">
      <c r="A17" s="133"/>
      <c r="B17" s="63"/>
      <c r="C17" s="171"/>
      <c r="D17" s="171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51">
        <f>'自動計算用_隠しファイル'!AG17</f>
        <v>0</v>
      </c>
      <c r="AH17" s="68">
        <f>'自動計算用_隠しファイル'!AH17</f>
        <v>0</v>
      </c>
      <c r="AI17" s="68" t="e">
        <f>'自動計算用_隠しファイル'!AI17</f>
        <v>#DIV/0!</v>
      </c>
    </row>
    <row r="18" spans="1:35" ht="18" customHeight="1">
      <c r="A18" s="133"/>
      <c r="B18" s="63"/>
      <c r="C18" s="171"/>
      <c r="D18" s="171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51">
        <f>'自動計算用_隠しファイル'!AG18</f>
        <v>0</v>
      </c>
      <c r="AH18" s="68">
        <f>'自動計算用_隠しファイル'!AH18</f>
        <v>0</v>
      </c>
      <c r="AI18" s="68" t="e">
        <f>'自動計算用_隠しファイル'!AI18</f>
        <v>#DIV/0!</v>
      </c>
    </row>
    <row r="19" spans="1:35" ht="18" customHeight="1">
      <c r="A19" s="133"/>
      <c r="B19" s="63"/>
      <c r="C19" s="171"/>
      <c r="D19" s="171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5"/>
      <c r="AG19" s="51">
        <f>'自動計算用_隠しファイル'!AG19</f>
        <v>0</v>
      </c>
      <c r="AH19" s="68">
        <f>'自動計算用_隠しファイル'!AH19</f>
        <v>0</v>
      </c>
      <c r="AI19" s="68" t="e">
        <f>'自動計算用_隠しファイル'!AI19</f>
        <v>#DIV/0!</v>
      </c>
    </row>
    <row r="20" spans="1:35" ht="18" customHeight="1">
      <c r="A20" s="133"/>
      <c r="B20" s="63"/>
      <c r="C20" s="171"/>
      <c r="D20" s="171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51">
        <f>'自動計算用_隠しファイル'!AG20</f>
        <v>0</v>
      </c>
      <c r="AH20" s="68">
        <f>'自動計算用_隠しファイル'!AH20</f>
        <v>0</v>
      </c>
      <c r="AI20" s="68" t="e">
        <f>'自動計算用_隠しファイル'!AI20</f>
        <v>#DIV/0!</v>
      </c>
    </row>
    <row r="21" spans="1:35" ht="18" customHeight="1">
      <c r="A21" s="133"/>
      <c r="B21" s="63"/>
      <c r="C21" s="171"/>
      <c r="D21" s="17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51">
        <f>'自動計算用_隠しファイル'!AG21</f>
        <v>0</v>
      </c>
      <c r="AH21" s="68">
        <f>'自動計算用_隠しファイル'!AH21</f>
        <v>0</v>
      </c>
      <c r="AI21" s="68" t="e">
        <f>'自動計算用_隠しファイル'!AI21</f>
        <v>#DIV/0!</v>
      </c>
    </row>
    <row r="22" spans="1:35" ht="18" customHeight="1">
      <c r="A22" s="133"/>
      <c r="B22" s="63"/>
      <c r="C22" s="171"/>
      <c r="D22" s="171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  <c r="AG22" s="51">
        <f>'自動計算用_隠しファイル'!AG22</f>
        <v>0</v>
      </c>
      <c r="AH22" s="68">
        <f>'自動計算用_隠しファイル'!AH22</f>
        <v>0</v>
      </c>
      <c r="AI22" s="68" t="e">
        <f>'自動計算用_隠しファイル'!AI22</f>
        <v>#DIV/0!</v>
      </c>
    </row>
    <row r="23" spans="1:35" ht="18" customHeight="1">
      <c r="A23" s="133"/>
      <c r="B23" s="63"/>
      <c r="C23" s="171"/>
      <c r="D23" s="17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  <c r="AG23" s="51">
        <f>'自動計算用_隠しファイル'!AG23</f>
        <v>0</v>
      </c>
      <c r="AH23" s="68">
        <f>'自動計算用_隠しファイル'!AH23</f>
        <v>0</v>
      </c>
      <c r="AI23" s="68" t="e">
        <f>'自動計算用_隠しファイル'!AI23</f>
        <v>#DIV/0!</v>
      </c>
    </row>
    <row r="24" spans="1:35" ht="18" customHeight="1">
      <c r="A24" s="133"/>
      <c r="B24" s="63"/>
      <c r="C24" s="171"/>
      <c r="D24" s="17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5"/>
      <c r="AG24" s="51">
        <f>'自動計算用_隠しファイル'!AG24</f>
        <v>0</v>
      </c>
      <c r="AH24" s="68">
        <f>'自動計算用_隠しファイル'!AH24</f>
        <v>0</v>
      </c>
      <c r="AI24" s="68" t="e">
        <f>'自動計算用_隠しファイル'!AI24</f>
        <v>#DIV/0!</v>
      </c>
    </row>
    <row r="25" spans="1:35" ht="18" customHeight="1">
      <c r="A25" s="133"/>
      <c r="B25" s="63"/>
      <c r="C25" s="171"/>
      <c r="D25" s="17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51">
        <f>'自動計算用_隠しファイル'!AG25</f>
        <v>0</v>
      </c>
      <c r="AH25" s="68">
        <f>'自動計算用_隠しファイル'!AH25</f>
        <v>0</v>
      </c>
      <c r="AI25" s="68" t="e">
        <f>'自動計算用_隠しファイル'!AI25</f>
        <v>#DIV/0!</v>
      </c>
    </row>
    <row r="26" spans="1:35" ht="18" customHeight="1">
      <c r="A26" s="133"/>
      <c r="B26" s="63"/>
      <c r="C26" s="171"/>
      <c r="D26" s="17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51">
        <f>'自動計算用_隠しファイル'!AG26</f>
        <v>0</v>
      </c>
      <c r="AH26" s="68">
        <f>'自動計算用_隠しファイル'!AH26</f>
        <v>0</v>
      </c>
      <c r="AI26" s="68" t="e">
        <f>'自動計算用_隠しファイル'!AI26</f>
        <v>#DIV/0!</v>
      </c>
    </row>
    <row r="27" spans="1:35" ht="18" customHeight="1">
      <c r="A27" s="133"/>
      <c r="B27" s="63"/>
      <c r="C27" s="171"/>
      <c r="D27" s="17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51">
        <f>'自動計算用_隠しファイル'!AG27</f>
        <v>0</v>
      </c>
      <c r="AH27" s="68">
        <f>'自動計算用_隠しファイル'!AH27</f>
        <v>0</v>
      </c>
      <c r="AI27" s="68" t="e">
        <f>'自動計算用_隠しファイル'!AI27</f>
        <v>#DIV/0!</v>
      </c>
    </row>
    <row r="28" spans="1:35" ht="18" customHeight="1" thickBot="1">
      <c r="A28" s="134"/>
      <c r="B28" s="63"/>
      <c r="C28" s="180"/>
      <c r="D28" s="1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7"/>
      <c r="AG28" s="51">
        <f>'自動計算用_隠しファイル'!AG28</f>
        <v>0</v>
      </c>
      <c r="AH28" s="68">
        <f>'自動計算用_隠しファイル'!AH28</f>
        <v>0</v>
      </c>
      <c r="AI28" s="68" t="e">
        <f>'自動計算用_隠しファイル'!AI28</f>
        <v>#DIV/0!</v>
      </c>
    </row>
    <row r="29" spans="1:35" ht="18.75" customHeight="1" thickTop="1">
      <c r="A29" s="172"/>
      <c r="B29" s="173"/>
      <c r="C29" s="173"/>
      <c r="D29" s="17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  <c r="AG29" s="151"/>
      <c r="AH29" s="152"/>
      <c r="AI29" s="153"/>
    </row>
    <row r="30" spans="1:35" ht="29.25" customHeight="1">
      <c r="A30" s="182" t="s">
        <v>95</v>
      </c>
      <c r="B30" s="155"/>
      <c r="C30" s="155"/>
      <c r="D30" s="156"/>
      <c r="E30" s="22">
        <f>'事前入力シート'!AL48</f>
        <v>0</v>
      </c>
      <c r="F30" s="14" t="s">
        <v>25</v>
      </c>
      <c r="G30" s="157">
        <f>'事前入力シート'!AN48</f>
        <v>0</v>
      </c>
      <c r="H30" s="157"/>
      <c r="I30" s="14" t="s">
        <v>26</v>
      </c>
      <c r="J30" s="22">
        <f>'事前入力シート'!AL49</f>
        <v>0</v>
      </c>
      <c r="K30" s="14" t="s">
        <v>25</v>
      </c>
      <c r="L30" s="157">
        <f>'事前入力シート'!AN49</f>
        <v>0</v>
      </c>
      <c r="M30" s="157"/>
      <c r="N30" s="14" t="s">
        <v>26</v>
      </c>
      <c r="O30" s="22">
        <f>'事前入力シート'!AL50</f>
        <v>0</v>
      </c>
      <c r="P30" s="14" t="s">
        <v>25</v>
      </c>
      <c r="Q30" s="157">
        <f>'事前入力シート'!AN50</f>
        <v>0</v>
      </c>
      <c r="R30" s="157"/>
      <c r="S30" s="14" t="s">
        <v>26</v>
      </c>
      <c r="T30" s="142" t="s">
        <v>28</v>
      </c>
      <c r="U30" s="143"/>
      <c r="V30" s="143"/>
      <c r="W30" s="143"/>
      <c r="X30" s="157">
        <f>ROUNDDOWN((G30+L30+Q30)/3,1)</f>
        <v>0</v>
      </c>
      <c r="Y30" s="157"/>
      <c r="Z30" s="5" t="s">
        <v>26</v>
      </c>
      <c r="AA30" s="4"/>
      <c r="AB30" s="4"/>
      <c r="AC30" s="4"/>
      <c r="AD30" s="4"/>
      <c r="AE30" s="4"/>
      <c r="AF30" s="4"/>
      <c r="AG30" s="9" t="s">
        <v>91</v>
      </c>
      <c r="AH30" s="52">
        <f>SUM(AH9:AH28)</f>
        <v>0</v>
      </c>
      <c r="AI30" s="53" t="e">
        <f>ROUNDDOWN(AH30/AF5,1)&amp;"人"</f>
        <v>#DIV/0!</v>
      </c>
    </row>
    <row r="31" spans="1:35" ht="18.75" customHeight="1">
      <c r="A31" s="15"/>
      <c r="B31" s="15"/>
      <c r="C31" s="15"/>
      <c r="D31" s="15"/>
      <c r="E31" s="4"/>
      <c r="F31" s="4"/>
      <c r="G31" s="9"/>
      <c r="H31" s="9"/>
      <c r="I31" s="4"/>
      <c r="J31" s="4"/>
      <c r="K31" s="4"/>
      <c r="L31" s="9"/>
      <c r="M31" s="9"/>
      <c r="N31" s="4"/>
      <c r="O31" s="4"/>
      <c r="P31" s="4"/>
      <c r="Q31" s="9"/>
      <c r="R31" s="9"/>
      <c r="S31" s="4"/>
      <c r="T31" s="9"/>
      <c r="U31" s="9"/>
      <c r="V31" s="9"/>
      <c r="W31" s="9"/>
      <c r="X31" s="9"/>
      <c r="Y31" s="9"/>
      <c r="Z31" s="4"/>
      <c r="AA31" s="4"/>
      <c r="AB31" s="4"/>
      <c r="AC31" s="4"/>
      <c r="AD31" s="4"/>
      <c r="AE31" s="4"/>
      <c r="AF31" s="4"/>
      <c r="AG31" s="9"/>
      <c r="AH31" s="9"/>
      <c r="AI31" s="9"/>
    </row>
    <row r="32" spans="1:35" ht="18" customHeight="1">
      <c r="A32" s="142" t="s">
        <v>12</v>
      </c>
      <c r="B32" s="143"/>
      <c r="C32" s="143"/>
      <c r="D32" s="1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7"/>
    </row>
    <row r="33" spans="1:35" ht="18" customHeight="1">
      <c r="A33" s="142" t="s">
        <v>13</v>
      </c>
      <c r="B33" s="143"/>
      <c r="C33" s="143"/>
      <c r="D33" s="144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</row>
    <row r="34" spans="1:35" ht="18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181" t="s">
        <v>80</v>
      </c>
      <c r="L34" s="181"/>
      <c r="M34" s="35"/>
      <c r="N34" s="35"/>
      <c r="O34" s="35"/>
      <c r="P34" s="35"/>
      <c r="Q34" s="35"/>
      <c r="R34" s="35"/>
      <c r="S34" s="181" t="s">
        <v>80</v>
      </c>
      <c r="T34" s="181"/>
      <c r="U34" s="35"/>
      <c r="V34" s="35"/>
      <c r="W34" s="35"/>
      <c r="X34" s="35"/>
      <c r="Y34" s="35"/>
      <c r="Z34" s="35"/>
      <c r="AA34" s="181" t="s">
        <v>80</v>
      </c>
      <c r="AB34" s="181"/>
      <c r="AC34" s="35"/>
      <c r="AD34" s="35"/>
      <c r="AE34" s="35"/>
      <c r="AF34" s="35"/>
      <c r="AG34" s="35"/>
      <c r="AH34" s="35"/>
      <c r="AI34" s="35"/>
    </row>
    <row r="35" spans="1:35" ht="18" customHeight="1">
      <c r="A35" s="34"/>
      <c r="B35" s="34"/>
      <c r="C35" s="34" t="s">
        <v>47</v>
      </c>
      <c r="D35" s="34"/>
      <c r="E35" s="1" t="s">
        <v>48</v>
      </c>
      <c r="F35" s="175">
        <f>IF('事前入力シート'!AR44="","",'事前入力シート'!AR44&amp;"："&amp;IF('事前入力シート'!AT44&lt;10,"0"&amp;'事前入力シート'!AT44,'事前入力シート'!AT44)&amp;"～"&amp;'事前入力シート'!AW44&amp;"："&amp;IF('事前入力シート'!AY44&lt;10,"0"&amp;'事前入力シート'!AY44,'事前入力シート'!AY44))</f>
      </c>
      <c r="G35" s="157"/>
      <c r="H35" s="157"/>
      <c r="I35" s="157"/>
      <c r="J35" s="176"/>
      <c r="K35" s="177">
        <f>'事前入力シート'!BB44</f>
        <v>0</v>
      </c>
      <c r="L35" s="178"/>
      <c r="M35" s="1" t="s">
        <v>51</v>
      </c>
      <c r="N35" s="175">
        <f>IF('事前入力シート'!AR48="","",'事前入力シート'!AR48&amp;"："&amp;IF('事前入力シート'!AT48&lt;10,"0"&amp;'事前入力シート'!AT48,'事前入力シート'!AT48)&amp;"～"&amp;'事前入力シート'!AW48&amp;"："&amp;IF('事前入力シート'!AY48&lt;10,"0"&amp;'事前入力シート'!AY48,'事前入力シート'!AY48))</f>
      </c>
      <c r="O35" s="157"/>
      <c r="P35" s="157"/>
      <c r="Q35" s="157"/>
      <c r="R35" s="176"/>
      <c r="S35" s="177">
        <f>'事前入力シート'!BB48</f>
        <v>0</v>
      </c>
      <c r="T35" s="178"/>
      <c r="U35" s="1" t="s">
        <v>54</v>
      </c>
      <c r="V35" s="175">
        <f>IF('事前入力シート'!AR51="","",'事前入力シート'!AR51&amp;"："&amp;IF('事前入力シート'!AT51&lt;10,"0"&amp;'事前入力シート'!AT51,'事前入力シート'!AT51)&amp;"～"&amp;'事前入力シート'!AW51&amp;"："&amp;IF('事前入力シート'!AY51&lt;10,"0"&amp;'事前入力シート'!AY51,'事前入力シート'!AY51))</f>
      </c>
      <c r="W35" s="157"/>
      <c r="X35" s="157"/>
      <c r="Y35" s="157"/>
      <c r="Z35" s="176"/>
      <c r="AA35" s="177">
        <f>'事前入力シート'!BB51</f>
        <v>0</v>
      </c>
      <c r="AB35" s="178"/>
      <c r="AC35" s="1" t="s">
        <v>118</v>
      </c>
      <c r="AD35" s="145" t="e">
        <f>"有給休暇（"&amp;'事前入力シート'!AE57/'事前入力シート'!AE58&amp;"時間）"</f>
        <v>#DIV/0!</v>
      </c>
      <c r="AE35" s="146"/>
      <c r="AF35" s="146"/>
      <c r="AG35" s="146"/>
      <c r="AH35" s="147"/>
      <c r="AI35" s="34"/>
    </row>
    <row r="36" spans="1:35" ht="18" customHeight="1">
      <c r="A36" s="34"/>
      <c r="B36" s="34"/>
      <c r="C36" s="34"/>
      <c r="D36" s="34"/>
      <c r="E36" s="1" t="s">
        <v>49</v>
      </c>
      <c r="F36" s="175">
        <f>IF('事前入力シート'!AR46="","",'事前入力シート'!AR46&amp;"："&amp;IF('事前入力シート'!AT46&lt;10,"0"&amp;'事前入力シート'!AT46,'事前入力シート'!AT46)&amp;"～"&amp;'事前入力シート'!AW46&amp;"："&amp;IF('事前入力シート'!AY46&lt;10,"0"&amp;'事前入力シート'!AY46,'事前入力シート'!AY46))</f>
      </c>
      <c r="G36" s="157"/>
      <c r="H36" s="157"/>
      <c r="I36" s="157"/>
      <c r="J36" s="176"/>
      <c r="K36" s="177">
        <f>'事前入力シート'!BB46</f>
        <v>0</v>
      </c>
      <c r="L36" s="178"/>
      <c r="M36" s="1" t="s">
        <v>52</v>
      </c>
      <c r="N36" s="175">
        <f>IF('事前入力シート'!AR49="","",'事前入力シート'!AR49&amp;"："&amp;IF('事前入力シート'!AT49&lt;10,"0"&amp;'事前入力シート'!AT49,'事前入力シート'!AT49)&amp;"～"&amp;'事前入力シート'!AW49&amp;"："&amp;IF('事前入力シート'!AY49&lt;10,"0"&amp;'事前入力シート'!AY49,'事前入力シート'!AY49))</f>
      </c>
      <c r="O36" s="157"/>
      <c r="P36" s="157"/>
      <c r="Q36" s="157"/>
      <c r="R36" s="176"/>
      <c r="S36" s="177">
        <f>'事前入力シート'!BB49</f>
        <v>0</v>
      </c>
      <c r="T36" s="178"/>
      <c r="U36" s="1" t="s">
        <v>55</v>
      </c>
      <c r="V36" s="175">
        <f>IF('事前入力シート'!AR52="","",'事前入力シート'!AR52&amp;"："&amp;IF('事前入力シート'!AT52&lt;10,"0"&amp;'事前入力シート'!AT52,'事前入力シート'!AT52)&amp;"～"&amp;'事前入力シート'!AW52&amp;"："&amp;IF('事前入力シート'!AY52&lt;10,"0"&amp;'事前入力シート'!AY52,'事前入力シート'!AY52))</f>
      </c>
      <c r="W36" s="157"/>
      <c r="X36" s="157"/>
      <c r="Y36" s="157"/>
      <c r="Z36" s="176"/>
      <c r="AA36" s="177">
        <f>'事前入力シート'!BB52</f>
        <v>0</v>
      </c>
      <c r="AB36" s="178"/>
      <c r="AC36" s="183" t="s">
        <v>120</v>
      </c>
      <c r="AD36" s="183"/>
      <c r="AE36" s="183"/>
      <c r="AF36" s="183"/>
      <c r="AG36" s="183"/>
      <c r="AH36" s="183"/>
      <c r="AI36" s="34"/>
    </row>
    <row r="37" spans="1:35" ht="18" customHeight="1">
      <c r="A37" s="33"/>
      <c r="B37" s="33"/>
      <c r="C37" s="33"/>
      <c r="D37" s="33"/>
      <c r="E37" s="1" t="s">
        <v>50</v>
      </c>
      <c r="F37" s="175">
        <f>IF('事前入力シート'!AR47="","",'事前入力シート'!AR47&amp;"："&amp;IF('事前入力シート'!AT47&lt;10,"0"&amp;'事前入力シート'!AT47,'事前入力シート'!AT47)&amp;"～"&amp;'事前入力シート'!AW47&amp;"："&amp;IF('事前入力シート'!AY47&lt;10,"0"&amp;'事前入力シート'!AY47,'事前入力シート'!AY47))</f>
      </c>
      <c r="G37" s="157"/>
      <c r="H37" s="157"/>
      <c r="I37" s="157"/>
      <c r="J37" s="176"/>
      <c r="K37" s="177">
        <f>'事前入力シート'!BB47</f>
        <v>0</v>
      </c>
      <c r="L37" s="178"/>
      <c r="M37" s="1" t="s">
        <v>53</v>
      </c>
      <c r="N37" s="175">
        <f>IF('事前入力シート'!AR50="","",'事前入力シート'!AR50&amp;"："&amp;IF('事前入力シート'!AT50&lt;10,"0"&amp;'事前入力シート'!AT50,'事前入力シート'!AT50)&amp;"～"&amp;'事前入力シート'!AW50&amp;"："&amp;IF('事前入力シート'!AY50&lt;10,"0"&amp;'事前入力シート'!AY50,'事前入力シート'!AY50))</f>
      </c>
      <c r="O37" s="157"/>
      <c r="P37" s="157"/>
      <c r="Q37" s="157"/>
      <c r="R37" s="176"/>
      <c r="S37" s="177">
        <f>'事前入力シート'!BB50</f>
        <v>0</v>
      </c>
      <c r="T37" s="178"/>
      <c r="U37" s="1" t="s">
        <v>56</v>
      </c>
      <c r="V37" s="175">
        <f>IF('事前入力シート'!AR53="","",'事前入力シート'!AR53&amp;"："&amp;IF('事前入力シート'!AT53&lt;10,"0"&amp;'事前入力シート'!AT53,'事前入力シート'!AT53)&amp;"～"&amp;'事前入力シート'!AW53&amp;"："&amp;IF('事前入力シート'!AY53&lt;10,"0"&amp;'事前入力シート'!AY53,'事前入力シート'!AY53))</f>
      </c>
      <c r="W37" s="157"/>
      <c r="X37" s="157"/>
      <c r="Y37" s="157"/>
      <c r="Z37" s="176"/>
      <c r="AA37" s="177">
        <f>'事前入力シート'!BB53</f>
        <v>0</v>
      </c>
      <c r="AB37" s="178"/>
      <c r="AC37" s="184" t="s">
        <v>121</v>
      </c>
      <c r="AD37" s="183"/>
      <c r="AE37" s="183"/>
      <c r="AF37" s="183"/>
      <c r="AG37" s="183"/>
      <c r="AH37" s="183"/>
      <c r="AI37" s="34"/>
    </row>
    <row r="39" spans="27:35" s="6" customFormat="1" ht="12.75">
      <c r="AA39"/>
      <c r="AB39"/>
      <c r="AC39"/>
      <c r="AD39"/>
      <c r="AE39"/>
      <c r="AF39"/>
      <c r="AG39" t="s">
        <v>34</v>
      </c>
      <c r="AH39"/>
      <c r="AI39"/>
    </row>
    <row r="40" s="6" customFormat="1" ht="12.75">
      <c r="A40" s="7"/>
    </row>
    <row r="41" s="6" customFormat="1" ht="12.75"/>
    <row r="42" s="6" customFormat="1" ht="12.75"/>
    <row r="43" spans="1:35" s="6" customFormat="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6" customFormat="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6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6" customFormat="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="6" customFormat="1" ht="12.75"/>
    <row r="48" s="6" customFormat="1" ht="12.75"/>
    <row r="49" s="6" customFormat="1" ht="12.75"/>
    <row r="50" s="6" customFormat="1" ht="12.75">
      <c r="A50" s="7"/>
    </row>
    <row r="51" s="6" customFormat="1" ht="12.75"/>
    <row r="52" s="6" customFormat="1" ht="12.75"/>
  </sheetData>
  <sheetProtection sheet="1" selectLockedCells="1"/>
  <mergeCells count="69">
    <mergeCell ref="AC36:AH36"/>
    <mergeCell ref="AC37:AH37"/>
    <mergeCell ref="V36:Z36"/>
    <mergeCell ref="AA36:AB36"/>
    <mergeCell ref="V37:Z37"/>
    <mergeCell ref="AA37:AB37"/>
    <mergeCell ref="A6:A8"/>
    <mergeCell ref="B6:B8"/>
    <mergeCell ref="C6:D8"/>
    <mergeCell ref="A32:D32"/>
    <mergeCell ref="E32:AI32"/>
    <mergeCell ref="C16:D16"/>
    <mergeCell ref="S6:Y6"/>
    <mergeCell ref="A30:D30"/>
    <mergeCell ref="C23:D23"/>
    <mergeCell ref="C24:D24"/>
    <mergeCell ref="S36:T36"/>
    <mergeCell ref="V35:Z35"/>
    <mergeCell ref="K34:L34"/>
    <mergeCell ref="AA35:AB35"/>
    <mergeCell ref="L30:M30"/>
    <mergeCell ref="X30:Y30"/>
    <mergeCell ref="S34:T34"/>
    <mergeCell ref="AA34:AB34"/>
    <mergeCell ref="S35:T35"/>
    <mergeCell ref="F36:J36"/>
    <mergeCell ref="K36:L36"/>
    <mergeCell ref="F37:J37"/>
    <mergeCell ref="K37:L37"/>
    <mergeCell ref="N35:R35"/>
    <mergeCell ref="N37:R37"/>
    <mergeCell ref="N36:R36"/>
    <mergeCell ref="S37:T37"/>
    <mergeCell ref="AE2:AG2"/>
    <mergeCell ref="AI6:AI8"/>
    <mergeCell ref="AG29:AI29"/>
    <mergeCell ref="C22:D22"/>
    <mergeCell ref="C26:D26"/>
    <mergeCell ref="C27:D27"/>
    <mergeCell ref="C28:D28"/>
    <mergeCell ref="E6:K6"/>
    <mergeCell ref="AH6:AH8"/>
    <mergeCell ref="AC4:AH4"/>
    <mergeCell ref="T30:W30"/>
    <mergeCell ref="F35:J35"/>
    <mergeCell ref="K35:L35"/>
    <mergeCell ref="C9:D9"/>
    <mergeCell ref="AD3:AH3"/>
    <mergeCell ref="AF5:AG5"/>
    <mergeCell ref="L6:R6"/>
    <mergeCell ref="Z6:AF6"/>
    <mergeCell ref="AG6:AG8"/>
    <mergeCell ref="C25:D25"/>
    <mergeCell ref="C21:D21"/>
    <mergeCell ref="AD35:AH35"/>
    <mergeCell ref="Q30:R30"/>
    <mergeCell ref="A33:D33"/>
    <mergeCell ref="A29:D29"/>
    <mergeCell ref="G30:H30"/>
    <mergeCell ref="C10:D10"/>
    <mergeCell ref="C11:D11"/>
    <mergeCell ref="C17:D17"/>
    <mergeCell ref="C18:D18"/>
    <mergeCell ref="C19:D19"/>
    <mergeCell ref="C20:D20"/>
    <mergeCell ref="C12:D12"/>
    <mergeCell ref="C13:D13"/>
    <mergeCell ref="C14:D14"/>
    <mergeCell ref="C15:D15"/>
  </mergeCells>
  <dataValidations count="3">
    <dataValidation allowBlank="1" showInputMessage="1" showErrorMessage="1" imeMode="on" sqref="A9:A28 C9:D28"/>
    <dataValidation allowBlank="1" showInputMessage="1" showErrorMessage="1" imeMode="off" sqref="E9:AF28"/>
    <dataValidation type="list" showInputMessage="1" showErrorMessage="1" sqref="B9:B28">
      <formula1>$AK$9:$AK$12</formula1>
    </dataValidation>
  </dataValidations>
  <hyperlinks>
    <hyperlink ref="A1" location="事前入力シート!AF38" display="戻る"/>
  </hyperlinks>
  <printOptions horizontalCentered="1"/>
  <pageMargins left="0.1968503937007874" right="0.1968503937007874" top="1.141732283464567" bottom="0.2362204724409449" header="0.5118110236220472" footer="0.1968503937007874"/>
  <pageSetup horizontalDpi="600" verticalDpi="600" orientation="landscape" paperSize="9" scale="80" r:id="rId1"/>
  <headerFooter alignWithMargins="0">
    <oddFooter>&amp;C&amp;P/&amp;N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view="pageBreakPreview" zoomScale="90" zoomScaleNormal="75" zoomScaleSheetLayoutView="90" zoomScalePageLayoutView="0" workbookViewId="0" topLeftCell="A1">
      <selection activeCell="C14" sqref="C14:D14"/>
    </sheetView>
  </sheetViews>
  <sheetFormatPr defaultColWidth="9.00390625" defaultRowHeight="13.5"/>
  <cols>
    <col min="1" max="1" width="10.00390625" style="0" customWidth="1"/>
    <col min="2" max="2" width="4.875" style="0" customWidth="1"/>
    <col min="4" max="4" width="2.75390625" style="0" customWidth="1"/>
    <col min="5" max="32" width="3.625" style="0" customWidth="1"/>
    <col min="33" max="33" width="7.125" style="0" customWidth="1"/>
    <col min="34" max="34" width="7.25390625" style="0" customWidth="1"/>
    <col min="35" max="35" width="7.00390625" style="0" customWidth="1"/>
  </cols>
  <sheetData>
    <row r="1" spans="1:35" ht="13.5" thickBot="1">
      <c r="A1" s="71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ht="15" thickBot="1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2" t="s">
        <v>30</v>
      </c>
      <c r="AA2" s="72"/>
      <c r="AB2" s="72"/>
      <c r="AC2" s="72"/>
      <c r="AD2" s="73"/>
      <c r="AE2" s="192"/>
      <c r="AF2" s="193"/>
      <c r="AG2" s="72" t="s">
        <v>31</v>
      </c>
      <c r="AH2" s="70"/>
      <c r="AI2" s="70"/>
    </row>
    <row r="3" spans="1:35" ht="12.75">
      <c r="A3" s="70"/>
      <c r="B3" s="70" t="s">
        <v>11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 t="s">
        <v>0</v>
      </c>
      <c r="AA3" s="70"/>
      <c r="AB3" s="70"/>
      <c r="AC3" s="70"/>
      <c r="AD3" s="70"/>
      <c r="AE3" s="70"/>
      <c r="AF3" s="70"/>
      <c r="AG3" s="70"/>
      <c r="AH3" s="70"/>
      <c r="AI3" s="70"/>
    </row>
    <row r="4" spans="1:35" ht="13.5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 t="s">
        <v>32</v>
      </c>
      <c r="AA4" s="70"/>
      <c r="AB4" s="70"/>
      <c r="AC4" s="70"/>
      <c r="AD4" s="70"/>
      <c r="AE4" s="70"/>
      <c r="AF4" s="70"/>
      <c r="AG4" s="70"/>
      <c r="AH4" s="70"/>
      <c r="AI4" s="70"/>
    </row>
    <row r="5" spans="1:35" ht="15" thickBot="1">
      <c r="A5" s="70"/>
      <c r="B5" s="70" t="s">
        <v>19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4" t="s">
        <v>38</v>
      </c>
      <c r="AA5" s="75"/>
      <c r="AB5" s="75"/>
      <c r="AC5" s="75"/>
      <c r="AD5" s="75"/>
      <c r="AE5" s="75"/>
      <c r="AF5" s="75"/>
      <c r="AG5" s="131"/>
      <c r="AH5" s="72" t="s">
        <v>39</v>
      </c>
      <c r="AI5" s="70"/>
    </row>
    <row r="6" spans="1:35" ht="12.75">
      <c r="A6" s="209" t="s">
        <v>33</v>
      </c>
      <c r="B6" s="207" t="s">
        <v>1</v>
      </c>
      <c r="C6" s="212" t="s">
        <v>2</v>
      </c>
      <c r="D6" s="212"/>
      <c r="E6" s="203" t="s">
        <v>3</v>
      </c>
      <c r="F6" s="203"/>
      <c r="G6" s="203"/>
      <c r="H6" s="203"/>
      <c r="I6" s="203"/>
      <c r="J6" s="203"/>
      <c r="K6" s="203"/>
      <c r="L6" s="203" t="s">
        <v>4</v>
      </c>
      <c r="M6" s="203"/>
      <c r="N6" s="203"/>
      <c r="O6" s="203"/>
      <c r="P6" s="203"/>
      <c r="Q6" s="203"/>
      <c r="R6" s="203"/>
      <c r="S6" s="203" t="s">
        <v>5</v>
      </c>
      <c r="T6" s="203"/>
      <c r="U6" s="203"/>
      <c r="V6" s="203"/>
      <c r="W6" s="203"/>
      <c r="X6" s="203"/>
      <c r="Y6" s="203"/>
      <c r="Z6" s="203" t="s">
        <v>6</v>
      </c>
      <c r="AA6" s="203"/>
      <c r="AB6" s="203"/>
      <c r="AC6" s="203"/>
      <c r="AD6" s="203"/>
      <c r="AE6" s="203"/>
      <c r="AF6" s="208"/>
      <c r="AG6" s="205" t="s">
        <v>7</v>
      </c>
      <c r="AH6" s="207" t="s">
        <v>8</v>
      </c>
      <c r="AI6" s="207" t="s">
        <v>9</v>
      </c>
    </row>
    <row r="7" spans="1:35" ht="12.75">
      <c r="A7" s="210"/>
      <c r="B7" s="207"/>
      <c r="C7" s="212"/>
      <c r="D7" s="212"/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  <c r="K7" s="77">
        <v>7</v>
      </c>
      <c r="L7" s="77">
        <v>8</v>
      </c>
      <c r="M7" s="77">
        <v>9</v>
      </c>
      <c r="N7" s="77">
        <v>10</v>
      </c>
      <c r="O7" s="77">
        <v>11</v>
      </c>
      <c r="P7" s="77">
        <v>12</v>
      </c>
      <c r="Q7" s="77">
        <v>13</v>
      </c>
      <c r="R7" s="77">
        <v>14</v>
      </c>
      <c r="S7" s="77">
        <v>15</v>
      </c>
      <c r="T7" s="77">
        <v>16</v>
      </c>
      <c r="U7" s="77">
        <v>17</v>
      </c>
      <c r="V7" s="77">
        <v>18</v>
      </c>
      <c r="W7" s="77">
        <v>19</v>
      </c>
      <c r="X7" s="77">
        <v>20</v>
      </c>
      <c r="Y7" s="77">
        <v>21</v>
      </c>
      <c r="Z7" s="77">
        <v>22</v>
      </c>
      <c r="AA7" s="77">
        <v>23</v>
      </c>
      <c r="AB7" s="77">
        <v>24</v>
      </c>
      <c r="AC7" s="77">
        <v>25</v>
      </c>
      <c r="AD7" s="77">
        <v>26</v>
      </c>
      <c r="AE7" s="77">
        <v>27</v>
      </c>
      <c r="AF7" s="78">
        <v>28</v>
      </c>
      <c r="AG7" s="205"/>
      <c r="AH7" s="207"/>
      <c r="AI7" s="207"/>
    </row>
    <row r="8" spans="1:35" ht="15" customHeight="1">
      <c r="A8" s="211"/>
      <c r="B8" s="207"/>
      <c r="C8" s="212"/>
      <c r="D8" s="212"/>
      <c r="E8" s="77" t="s">
        <v>14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9"/>
      <c r="AG8" s="206"/>
      <c r="AH8" s="207"/>
      <c r="AI8" s="207"/>
    </row>
    <row r="9" spans="1:35" ht="18" customHeight="1">
      <c r="A9" s="80"/>
      <c r="B9" s="77"/>
      <c r="C9" s="203"/>
      <c r="D9" s="20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2"/>
      <c r="AG9" s="83"/>
      <c r="AH9" s="76"/>
      <c r="AI9" s="76"/>
    </row>
    <row r="10" spans="1:35" ht="18" customHeight="1">
      <c r="A10" s="80"/>
      <c r="B10" s="77"/>
      <c r="C10" s="203"/>
      <c r="D10" s="203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2"/>
      <c r="AG10" s="83"/>
      <c r="AH10" s="76"/>
      <c r="AI10" s="76"/>
    </row>
    <row r="11" spans="1:35" ht="18" customHeight="1">
      <c r="A11" s="80"/>
      <c r="B11" s="77"/>
      <c r="C11" s="203"/>
      <c r="D11" s="203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2"/>
      <c r="AG11" s="83"/>
      <c r="AH11" s="76"/>
      <c r="AI11" s="76"/>
    </row>
    <row r="12" spans="1:35" ht="18" customHeight="1">
      <c r="A12" s="80"/>
      <c r="B12" s="77"/>
      <c r="C12" s="203"/>
      <c r="D12" s="203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3"/>
      <c r="AH12" s="76"/>
      <c r="AI12" s="76"/>
    </row>
    <row r="13" spans="1:35" ht="18" customHeight="1">
      <c r="A13" s="80"/>
      <c r="B13" s="77"/>
      <c r="C13" s="203"/>
      <c r="D13" s="203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6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  <c r="AG13" s="83"/>
      <c r="AH13" s="76"/>
      <c r="AI13" s="76"/>
    </row>
    <row r="14" spans="1:35" ht="18" customHeight="1">
      <c r="A14" s="80"/>
      <c r="B14" s="77"/>
      <c r="C14" s="203"/>
      <c r="D14" s="203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81"/>
      <c r="T14" s="95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2"/>
      <c r="AG14" s="83"/>
      <c r="AH14" s="76"/>
      <c r="AI14" s="76"/>
    </row>
    <row r="15" spans="1:35" ht="18" customHeight="1">
      <c r="A15" s="80"/>
      <c r="B15" s="77"/>
      <c r="C15" s="203"/>
      <c r="D15" s="203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132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/>
      <c r="AG15" s="83"/>
      <c r="AH15" s="76"/>
      <c r="AI15" s="76"/>
    </row>
    <row r="16" spans="1:35" ht="18" customHeight="1">
      <c r="A16" s="80"/>
      <c r="B16" s="77"/>
      <c r="C16" s="203"/>
      <c r="D16" s="203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2"/>
      <c r="AG16" s="83"/>
      <c r="AH16" s="76"/>
      <c r="AI16" s="76"/>
    </row>
    <row r="17" spans="1:35" ht="18" customHeight="1">
      <c r="A17" s="80"/>
      <c r="B17" s="77"/>
      <c r="C17" s="203"/>
      <c r="D17" s="203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83"/>
      <c r="AH17" s="76"/>
      <c r="AI17" s="76"/>
    </row>
    <row r="18" spans="1:35" ht="18" customHeight="1">
      <c r="A18" s="80"/>
      <c r="B18" s="77"/>
      <c r="C18" s="203"/>
      <c r="D18" s="203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2"/>
      <c r="AG18" s="83"/>
      <c r="AH18" s="76"/>
      <c r="AI18" s="76"/>
    </row>
    <row r="19" spans="1:35" ht="18" customHeight="1">
      <c r="A19" s="80"/>
      <c r="B19" s="77"/>
      <c r="C19" s="203"/>
      <c r="D19" s="203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2"/>
      <c r="AG19" s="83"/>
      <c r="AH19" s="76"/>
      <c r="AI19" s="76"/>
    </row>
    <row r="20" spans="1:35" ht="18" customHeight="1">
      <c r="A20" s="80"/>
      <c r="B20" s="77"/>
      <c r="C20" s="203"/>
      <c r="D20" s="20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  <c r="AG20" s="83"/>
      <c r="AH20" s="76"/>
      <c r="AI20" s="76"/>
    </row>
    <row r="21" spans="1:35" ht="18" customHeight="1">
      <c r="A21" s="80"/>
      <c r="B21" s="77"/>
      <c r="C21" s="203"/>
      <c r="D21" s="20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  <c r="AG21" s="83"/>
      <c r="AH21" s="76"/>
      <c r="AI21" s="76"/>
    </row>
    <row r="22" spans="1:35" ht="18" customHeight="1">
      <c r="A22" s="80"/>
      <c r="B22" s="77"/>
      <c r="C22" s="203"/>
      <c r="D22" s="203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2"/>
      <c r="AG22" s="83"/>
      <c r="AH22" s="76"/>
      <c r="AI22" s="76"/>
    </row>
    <row r="23" spans="1:35" ht="18" customHeight="1" thickBot="1">
      <c r="A23" s="84"/>
      <c r="B23" s="85"/>
      <c r="C23" s="204"/>
      <c r="D23" s="204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7"/>
      <c r="AG23" s="88"/>
      <c r="AH23" s="89"/>
      <c r="AI23" s="89"/>
    </row>
    <row r="24" spans="1:35" ht="18.75" customHeight="1" thickTop="1">
      <c r="A24" s="194" t="s">
        <v>21</v>
      </c>
      <c r="B24" s="195"/>
      <c r="C24" s="195"/>
      <c r="D24" s="196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1"/>
      <c r="AG24" s="197"/>
      <c r="AH24" s="198"/>
      <c r="AI24" s="199"/>
    </row>
    <row r="25" spans="1:35" ht="18.75" customHeight="1">
      <c r="A25" s="200" t="s">
        <v>27</v>
      </c>
      <c r="B25" s="201"/>
      <c r="C25" s="201"/>
      <c r="D25" s="202"/>
      <c r="E25" s="82"/>
      <c r="F25" s="93" t="s">
        <v>25</v>
      </c>
      <c r="G25" s="186"/>
      <c r="H25" s="186"/>
      <c r="I25" s="93" t="s">
        <v>26</v>
      </c>
      <c r="J25" s="82"/>
      <c r="K25" s="93" t="s">
        <v>25</v>
      </c>
      <c r="L25" s="186"/>
      <c r="M25" s="186"/>
      <c r="N25" s="93" t="s">
        <v>26</v>
      </c>
      <c r="O25" s="82"/>
      <c r="P25" s="93" t="s">
        <v>25</v>
      </c>
      <c r="Q25" s="186"/>
      <c r="R25" s="186"/>
      <c r="S25" s="93" t="s">
        <v>26</v>
      </c>
      <c r="T25" s="185" t="s">
        <v>28</v>
      </c>
      <c r="U25" s="186"/>
      <c r="V25" s="186"/>
      <c r="W25" s="186"/>
      <c r="X25" s="186"/>
      <c r="Y25" s="186"/>
      <c r="Z25" s="95" t="s">
        <v>26</v>
      </c>
      <c r="AA25" s="96"/>
      <c r="AB25" s="96"/>
      <c r="AC25" s="96"/>
      <c r="AD25" s="96"/>
      <c r="AE25" s="96"/>
      <c r="AF25" s="96"/>
      <c r="AG25" s="94"/>
      <c r="AH25" s="94"/>
      <c r="AI25" s="97"/>
    </row>
    <row r="26" spans="1:35" ht="18.75" customHeight="1">
      <c r="A26" s="92"/>
      <c r="B26" s="92"/>
      <c r="C26" s="92"/>
      <c r="D26" s="92"/>
      <c r="E26" s="96"/>
      <c r="F26" s="96"/>
      <c r="G26" s="94"/>
      <c r="H26" s="94"/>
      <c r="I26" s="96"/>
      <c r="J26" s="96"/>
      <c r="K26" s="96"/>
      <c r="L26" s="94"/>
      <c r="M26" s="94"/>
      <c r="N26" s="96"/>
      <c r="O26" s="96"/>
      <c r="P26" s="96"/>
      <c r="Q26" s="94"/>
      <c r="R26" s="94"/>
      <c r="S26" s="96"/>
      <c r="T26" s="94"/>
      <c r="U26" s="94"/>
      <c r="V26" s="94"/>
      <c r="W26" s="94"/>
      <c r="X26" s="94"/>
      <c r="Y26" s="94"/>
      <c r="Z26" s="96"/>
      <c r="AA26" s="96"/>
      <c r="AB26" s="96"/>
      <c r="AC26" s="96"/>
      <c r="AD26" s="96"/>
      <c r="AE26" s="96"/>
      <c r="AF26" s="96"/>
      <c r="AG26" s="94"/>
      <c r="AH26" s="94"/>
      <c r="AI26" s="94"/>
    </row>
    <row r="27" spans="1:35" ht="18" customHeight="1">
      <c r="A27" s="185" t="s">
        <v>12</v>
      </c>
      <c r="B27" s="186"/>
      <c r="C27" s="186"/>
      <c r="D27" s="187"/>
      <c r="E27" s="188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90"/>
    </row>
    <row r="28" spans="1:35" ht="18" customHeight="1">
      <c r="A28" s="185" t="s">
        <v>13</v>
      </c>
      <c r="B28" s="186"/>
      <c r="C28" s="186"/>
      <c r="D28" s="187"/>
      <c r="E28" s="82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5"/>
    </row>
    <row r="29" spans="1:35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s="6" customFormat="1" ht="12.75">
      <c r="A30" s="98" t="s">
        <v>10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</row>
    <row r="31" spans="1:35" s="6" customFormat="1" ht="13.5" customHeight="1">
      <c r="A31" s="191" t="s">
        <v>15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99"/>
      <c r="AI31" s="99"/>
    </row>
    <row r="32" spans="1:35" s="6" customFormat="1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99"/>
      <c r="AI32" s="99"/>
    </row>
    <row r="33" spans="1:35" s="6" customFormat="1" ht="12.75">
      <c r="A33" s="98" t="s">
        <v>23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</row>
    <row r="34" spans="1:35" s="6" customFormat="1" ht="12.75">
      <c r="A34" s="98" t="s">
        <v>22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</row>
    <row r="35" spans="1:35" s="6" customFormat="1" ht="12.75">
      <c r="A35" s="98" t="s">
        <v>24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</row>
    <row r="36" spans="1:35" s="6" customFormat="1" ht="12.75">
      <c r="A36" s="100" t="s">
        <v>18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</row>
    <row r="37" spans="1:35" s="6" customFormat="1" ht="12.75">
      <c r="A37" s="98" t="s">
        <v>29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</row>
    <row r="38" spans="1:35" s="6" customFormat="1" ht="12.75">
      <c r="A38" s="98" t="s">
        <v>17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</row>
    <row r="39" spans="1:35" s="6" customFormat="1" ht="12.75">
      <c r="A39" s="98" t="s">
        <v>16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</sheetData>
  <sheetProtection/>
  <mergeCells count="38">
    <mergeCell ref="A6:A8"/>
    <mergeCell ref="B6:B8"/>
    <mergeCell ref="C6:D8"/>
    <mergeCell ref="E6:K6"/>
    <mergeCell ref="L6:R6"/>
    <mergeCell ref="S6:Y6"/>
    <mergeCell ref="AG6:AG8"/>
    <mergeCell ref="AH6:AH8"/>
    <mergeCell ref="AI6:AI8"/>
    <mergeCell ref="C9:D9"/>
    <mergeCell ref="C10:D10"/>
    <mergeCell ref="C11:D11"/>
    <mergeCell ref="Z6:AF6"/>
    <mergeCell ref="C12:D12"/>
    <mergeCell ref="C13:D13"/>
    <mergeCell ref="C14:D14"/>
    <mergeCell ref="C15:D15"/>
    <mergeCell ref="C16:D16"/>
    <mergeCell ref="C17:D17"/>
    <mergeCell ref="Q25:R25"/>
    <mergeCell ref="T25:W25"/>
    <mergeCell ref="X25:Y25"/>
    <mergeCell ref="C18:D18"/>
    <mergeCell ref="C19:D19"/>
    <mergeCell ref="C20:D20"/>
    <mergeCell ref="C21:D21"/>
    <mergeCell ref="C22:D22"/>
    <mergeCell ref="C23:D23"/>
    <mergeCell ref="A27:D27"/>
    <mergeCell ref="E27:AI27"/>
    <mergeCell ref="A28:D28"/>
    <mergeCell ref="A31:AG32"/>
    <mergeCell ref="AE2:AF2"/>
    <mergeCell ref="A24:D24"/>
    <mergeCell ref="AG24:AI24"/>
    <mergeCell ref="A25:D25"/>
    <mergeCell ref="G25:H25"/>
    <mergeCell ref="L25:M25"/>
  </mergeCells>
  <hyperlinks>
    <hyperlink ref="A1" location="事前入力シート!AF38" display="戻る"/>
  </hyperlinks>
  <printOptions horizontalCentered="1"/>
  <pageMargins left="0.2" right="0.2" top="1.16" bottom="0.25" header="0.5118110236220472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10" sqref="M10"/>
    </sheetView>
  </sheetViews>
  <sheetFormatPr defaultColWidth="9.00390625" defaultRowHeight="13.5"/>
  <cols>
    <col min="2" max="7" width="4.625" style="0" customWidth="1"/>
    <col min="8" max="11" width="8.625" style="0" customWidth="1"/>
  </cols>
  <sheetData>
    <row r="1" spans="1:11" ht="13.5" thickBot="1">
      <c r="A1" s="213" t="s">
        <v>107</v>
      </c>
      <c r="B1" s="213"/>
      <c r="C1" s="213"/>
      <c r="D1" s="213"/>
      <c r="E1" s="213"/>
      <c r="F1" s="213"/>
      <c r="G1" s="213"/>
      <c r="H1" s="213" t="s">
        <v>108</v>
      </c>
      <c r="I1" s="213"/>
      <c r="J1" s="213" t="s">
        <v>112</v>
      </c>
      <c r="K1" s="213"/>
    </row>
    <row r="2" spans="1:11" ht="12.75">
      <c r="A2" s="126">
        <v>0</v>
      </c>
      <c r="B2" s="104">
        <v>20</v>
      </c>
      <c r="C2" s="105" t="s">
        <v>77</v>
      </c>
      <c r="D2" s="104">
        <v>40</v>
      </c>
      <c r="E2" s="105" t="s">
        <v>78</v>
      </c>
      <c r="F2" s="104">
        <v>0</v>
      </c>
      <c r="G2" s="106" t="s">
        <v>106</v>
      </c>
      <c r="H2" s="114">
        <v>0</v>
      </c>
      <c r="I2" s="127">
        <v>0.8888888888888888</v>
      </c>
      <c r="J2" s="114">
        <v>0.875</v>
      </c>
      <c r="K2" s="115">
        <v>0.4166666666666667</v>
      </c>
    </row>
    <row r="3" spans="1:11" ht="12.75">
      <c r="A3" s="125">
        <v>0.9993055555555556</v>
      </c>
      <c r="C3" s="107" t="s">
        <v>105</v>
      </c>
      <c r="D3" s="108">
        <v>10</v>
      </c>
      <c r="E3" s="107" t="s">
        <v>78</v>
      </c>
      <c r="F3" s="107"/>
      <c r="G3" s="109"/>
      <c r="H3" s="125"/>
      <c r="I3" s="128"/>
      <c r="J3" s="129">
        <f>J2</f>
        <v>0.875</v>
      </c>
      <c r="K3" s="130">
        <f>IF(J2&gt;K2,A3,K2)</f>
        <v>0.9993055555555556</v>
      </c>
    </row>
    <row r="4" spans="1:11" ht="12.75">
      <c r="A4" s="117">
        <f>TIME(B3,D3,F3)</f>
        <v>0.006944444444444444</v>
      </c>
      <c r="B4" s="108"/>
      <c r="C4" s="107"/>
      <c r="D4" s="108"/>
      <c r="E4" s="107"/>
      <c r="F4" s="108"/>
      <c r="G4" s="109"/>
      <c r="H4" s="125"/>
      <c r="I4" s="128"/>
      <c r="J4" s="129">
        <f>IF(J2&gt;K2,A2,J2)</f>
        <v>0</v>
      </c>
      <c r="K4" s="130">
        <f>K2</f>
        <v>0.4166666666666667</v>
      </c>
    </row>
    <row r="5" spans="1:11" ht="12.75">
      <c r="A5" s="113">
        <f>TIME(B2,D2,F2)</f>
        <v>0.8611111111111112</v>
      </c>
      <c r="B5" s="107"/>
      <c r="C5" s="107"/>
      <c r="D5" s="107"/>
      <c r="E5" s="107"/>
      <c r="F5" s="107"/>
      <c r="G5" s="109"/>
      <c r="H5" s="116" t="str">
        <f>IF(AND(A5&gt;=$H$2,A5&lt;$I$2),"〇","")</f>
        <v>〇</v>
      </c>
      <c r="I5" s="107"/>
      <c r="J5" s="116">
        <f>IF($J$2&gt;$K$2,IF(OR(AND(A5&gt;=$J$3,A5&lt;$K$3),AND(A5&gt;=$J$4,A5&lt;$K$4)),"〇",""),IF(AND(A5&gt;=$J$2,A5&lt;$K$2),"〇",""))</f>
      </c>
      <c r="K5" s="109"/>
    </row>
    <row r="6" spans="1:11" ht="12.75">
      <c r="A6" s="113">
        <f>A5+$A$4</f>
        <v>0.8680555555555556</v>
      </c>
      <c r="B6" s="107"/>
      <c r="C6" s="107"/>
      <c r="D6" s="107"/>
      <c r="E6" s="107"/>
      <c r="F6" s="107"/>
      <c r="G6" s="109"/>
      <c r="H6" s="116" t="str">
        <f aca="true" t="shared" si="0" ref="H6:H24">IF(AND(A6&gt;=$H$2,A6&lt;$I$2),"〇","")</f>
        <v>〇</v>
      </c>
      <c r="I6" s="107"/>
      <c r="J6" s="116">
        <f aca="true" t="shared" si="1" ref="J6:J24">IF($J$2&gt;$K$2,IF(OR(AND(A6&gt;=$J$3,A6&lt;$K$3),AND(A6&gt;=$J$4,A6&lt;$K$4)),"〇",""),IF(AND(A6&gt;=$J$2,A6&lt;$K$2),"〇",""))</f>
      </c>
      <c r="K6" s="109"/>
    </row>
    <row r="7" spans="1:11" ht="12.75">
      <c r="A7" s="113">
        <f aca="true" t="shared" si="2" ref="A7:A24">A6+$A$4</f>
        <v>0.875</v>
      </c>
      <c r="B7" s="107"/>
      <c r="C7" s="107"/>
      <c r="D7" s="107"/>
      <c r="E7" s="107"/>
      <c r="F7" s="107"/>
      <c r="G7" s="109"/>
      <c r="H7" s="116" t="str">
        <f t="shared" si="0"/>
        <v>〇</v>
      </c>
      <c r="I7" s="107"/>
      <c r="J7" s="116" t="str">
        <f t="shared" si="1"/>
        <v>〇</v>
      </c>
      <c r="K7" s="109"/>
    </row>
    <row r="8" spans="1:11" ht="12.75">
      <c r="A8" s="113">
        <f t="shared" si="2"/>
        <v>0.8819444444444444</v>
      </c>
      <c r="B8" s="107"/>
      <c r="C8" s="107"/>
      <c r="D8" s="107"/>
      <c r="E8" s="107"/>
      <c r="F8" s="107"/>
      <c r="G8" s="109"/>
      <c r="H8" s="116" t="str">
        <f t="shared" si="0"/>
        <v>〇</v>
      </c>
      <c r="I8" s="107"/>
      <c r="J8" s="116" t="str">
        <f t="shared" si="1"/>
        <v>〇</v>
      </c>
      <c r="K8" s="109"/>
    </row>
    <row r="9" spans="1:11" ht="12.75">
      <c r="A9" s="113">
        <f t="shared" si="2"/>
        <v>0.8888888888888888</v>
      </c>
      <c r="B9" s="107"/>
      <c r="C9" s="107"/>
      <c r="D9" s="107"/>
      <c r="E9" s="107"/>
      <c r="F9" s="107"/>
      <c r="G9" s="109"/>
      <c r="H9" s="116">
        <f t="shared" si="0"/>
      </c>
      <c r="I9" s="107"/>
      <c r="J9" s="116" t="str">
        <f t="shared" si="1"/>
        <v>〇</v>
      </c>
      <c r="K9" s="109"/>
    </row>
    <row r="10" spans="1:11" ht="12.75">
      <c r="A10" s="113">
        <f t="shared" si="2"/>
        <v>0.8958333333333333</v>
      </c>
      <c r="B10" s="107"/>
      <c r="C10" s="107"/>
      <c r="D10" s="107"/>
      <c r="E10" s="107"/>
      <c r="F10" s="107"/>
      <c r="G10" s="109"/>
      <c r="H10" s="116">
        <f t="shared" si="0"/>
      </c>
      <c r="I10" s="107"/>
      <c r="J10" s="116" t="str">
        <f t="shared" si="1"/>
        <v>〇</v>
      </c>
      <c r="K10" s="109"/>
    </row>
    <row r="11" spans="1:11" ht="12.75">
      <c r="A11" s="113">
        <f t="shared" si="2"/>
        <v>0.9027777777777777</v>
      </c>
      <c r="B11" s="107"/>
      <c r="C11" s="107"/>
      <c r="D11" s="107"/>
      <c r="E11" s="107"/>
      <c r="F11" s="107"/>
      <c r="G11" s="109"/>
      <c r="H11" s="116">
        <f t="shared" si="0"/>
      </c>
      <c r="I11" s="107"/>
      <c r="J11" s="116" t="str">
        <f t="shared" si="1"/>
        <v>〇</v>
      </c>
      <c r="K11" s="109"/>
    </row>
    <row r="12" spans="1:11" ht="12.75">
      <c r="A12" s="113">
        <f t="shared" si="2"/>
        <v>0.9097222222222221</v>
      </c>
      <c r="B12" s="107"/>
      <c r="C12" s="107"/>
      <c r="D12" s="107"/>
      <c r="E12" s="107"/>
      <c r="F12" s="107"/>
      <c r="G12" s="109"/>
      <c r="H12" s="116">
        <f t="shared" si="0"/>
      </c>
      <c r="I12" s="107"/>
      <c r="J12" s="116" t="str">
        <f t="shared" si="1"/>
        <v>〇</v>
      </c>
      <c r="K12" s="109"/>
    </row>
    <row r="13" spans="1:11" ht="12.75">
      <c r="A13" s="113">
        <f t="shared" si="2"/>
        <v>0.9166666666666665</v>
      </c>
      <c r="B13" s="107"/>
      <c r="C13" s="107"/>
      <c r="D13" s="107"/>
      <c r="E13" s="107"/>
      <c r="F13" s="107"/>
      <c r="G13" s="109"/>
      <c r="H13" s="116">
        <f t="shared" si="0"/>
      </c>
      <c r="I13" s="107"/>
      <c r="J13" s="116" t="str">
        <f t="shared" si="1"/>
        <v>〇</v>
      </c>
      <c r="K13" s="109"/>
    </row>
    <row r="14" spans="1:11" ht="12.75">
      <c r="A14" s="113">
        <f t="shared" si="2"/>
        <v>0.9236111111111109</v>
      </c>
      <c r="B14" s="107"/>
      <c r="C14" s="107"/>
      <c r="D14" s="107"/>
      <c r="E14" s="107"/>
      <c r="F14" s="107"/>
      <c r="G14" s="109"/>
      <c r="H14" s="116">
        <f>IF(AND(A14&gt;=$H$2,A14&lt;$I$2),"〇","")</f>
      </c>
      <c r="I14" s="107"/>
      <c r="J14" s="116" t="str">
        <f t="shared" si="1"/>
        <v>〇</v>
      </c>
      <c r="K14" s="109"/>
    </row>
    <row r="15" spans="1:11" ht="12.75">
      <c r="A15" s="113">
        <f t="shared" si="2"/>
        <v>0.9305555555555554</v>
      </c>
      <c r="B15" s="107"/>
      <c r="C15" s="107"/>
      <c r="D15" s="107"/>
      <c r="E15" s="107"/>
      <c r="F15" s="107"/>
      <c r="G15" s="109"/>
      <c r="H15" s="116">
        <f t="shared" si="0"/>
      </c>
      <c r="I15" s="107"/>
      <c r="J15" s="116" t="str">
        <f t="shared" si="1"/>
        <v>〇</v>
      </c>
      <c r="K15" s="109"/>
    </row>
    <row r="16" spans="1:11" ht="12.75">
      <c r="A16" s="113">
        <f t="shared" si="2"/>
        <v>0.9374999999999998</v>
      </c>
      <c r="B16" s="107"/>
      <c r="C16" s="107"/>
      <c r="D16" s="107"/>
      <c r="E16" s="107"/>
      <c r="F16" s="107"/>
      <c r="G16" s="109"/>
      <c r="H16" s="116">
        <f t="shared" si="0"/>
      </c>
      <c r="I16" s="107"/>
      <c r="J16" s="116" t="str">
        <f t="shared" si="1"/>
        <v>〇</v>
      </c>
      <c r="K16" s="109"/>
    </row>
    <row r="17" spans="1:11" ht="12.75">
      <c r="A17" s="113">
        <f t="shared" si="2"/>
        <v>0.9444444444444442</v>
      </c>
      <c r="B17" s="107"/>
      <c r="C17" s="107"/>
      <c r="D17" s="107"/>
      <c r="E17" s="107"/>
      <c r="F17" s="107"/>
      <c r="G17" s="109"/>
      <c r="H17" s="116">
        <f t="shared" si="0"/>
      </c>
      <c r="I17" s="107"/>
      <c r="J17" s="116" t="str">
        <f t="shared" si="1"/>
        <v>〇</v>
      </c>
      <c r="K17" s="109"/>
    </row>
    <row r="18" spans="1:11" ht="12.75">
      <c r="A18" s="113">
        <f t="shared" si="2"/>
        <v>0.9513888888888886</v>
      </c>
      <c r="B18" s="107"/>
      <c r="C18" s="107"/>
      <c r="D18" s="107"/>
      <c r="E18" s="107"/>
      <c r="F18" s="107"/>
      <c r="G18" s="109"/>
      <c r="H18" s="116">
        <f t="shared" si="0"/>
      </c>
      <c r="I18" s="107"/>
      <c r="J18" s="116" t="str">
        <f t="shared" si="1"/>
        <v>〇</v>
      </c>
      <c r="K18" s="109"/>
    </row>
    <row r="19" spans="1:11" ht="12.75">
      <c r="A19" s="113">
        <f t="shared" si="2"/>
        <v>0.958333333333333</v>
      </c>
      <c r="B19" s="107"/>
      <c r="C19" s="107"/>
      <c r="D19" s="107"/>
      <c r="E19" s="107"/>
      <c r="F19" s="107"/>
      <c r="G19" s="109"/>
      <c r="H19" s="116">
        <f t="shared" si="0"/>
      </c>
      <c r="I19" s="107"/>
      <c r="J19" s="116" t="str">
        <f t="shared" si="1"/>
        <v>〇</v>
      </c>
      <c r="K19" s="109"/>
    </row>
    <row r="20" spans="1:11" ht="12.75">
      <c r="A20" s="113">
        <f t="shared" si="2"/>
        <v>0.9652777777777775</v>
      </c>
      <c r="B20" s="107"/>
      <c r="C20" s="107"/>
      <c r="D20" s="107"/>
      <c r="E20" s="107"/>
      <c r="F20" s="107"/>
      <c r="G20" s="109"/>
      <c r="H20" s="116">
        <f t="shared" si="0"/>
      </c>
      <c r="I20" s="107"/>
      <c r="J20" s="116" t="str">
        <f t="shared" si="1"/>
        <v>〇</v>
      </c>
      <c r="K20" s="109"/>
    </row>
    <row r="21" spans="1:11" ht="12.75">
      <c r="A21" s="113">
        <f t="shared" si="2"/>
        <v>0.9722222222222219</v>
      </c>
      <c r="B21" s="107"/>
      <c r="C21" s="107"/>
      <c r="D21" s="107"/>
      <c r="E21" s="107"/>
      <c r="F21" s="107"/>
      <c r="G21" s="109"/>
      <c r="H21" s="116">
        <f t="shared" si="0"/>
      </c>
      <c r="I21" s="107"/>
      <c r="J21" s="116" t="str">
        <f t="shared" si="1"/>
        <v>〇</v>
      </c>
      <c r="K21" s="109"/>
    </row>
    <row r="22" spans="1:11" ht="12.75">
      <c r="A22" s="113">
        <f t="shared" si="2"/>
        <v>0.9791666666666663</v>
      </c>
      <c r="B22" s="107"/>
      <c r="C22" s="107"/>
      <c r="D22" s="107"/>
      <c r="E22" s="107"/>
      <c r="F22" s="107"/>
      <c r="G22" s="109"/>
      <c r="H22" s="116">
        <f t="shared" si="0"/>
      </c>
      <c r="I22" s="107"/>
      <c r="J22" s="116" t="str">
        <f t="shared" si="1"/>
        <v>〇</v>
      </c>
      <c r="K22" s="109"/>
    </row>
    <row r="23" spans="1:11" ht="12.75">
      <c r="A23" s="113">
        <f t="shared" si="2"/>
        <v>0.9861111111111107</v>
      </c>
      <c r="B23" s="107"/>
      <c r="C23" s="107"/>
      <c r="D23" s="107"/>
      <c r="E23" s="107"/>
      <c r="F23" s="107"/>
      <c r="G23" s="109"/>
      <c r="H23" s="116">
        <f t="shared" si="0"/>
      </c>
      <c r="I23" s="107"/>
      <c r="J23" s="116" t="str">
        <f t="shared" si="1"/>
        <v>〇</v>
      </c>
      <c r="K23" s="109"/>
    </row>
    <row r="24" spans="1:11" ht="12.75">
      <c r="A24" s="113">
        <f t="shared" si="2"/>
        <v>0.9930555555555551</v>
      </c>
      <c r="B24" s="107"/>
      <c r="C24" s="107"/>
      <c r="D24" s="107"/>
      <c r="E24" s="107"/>
      <c r="F24" s="107"/>
      <c r="G24" s="109"/>
      <c r="H24" s="116">
        <f t="shared" si="0"/>
      </c>
      <c r="I24" s="107"/>
      <c r="J24" s="116" t="str">
        <f t="shared" si="1"/>
        <v>〇</v>
      </c>
      <c r="K24" s="109"/>
    </row>
    <row r="25" spans="1:11" ht="13.5" thickBot="1">
      <c r="A25" s="110"/>
      <c r="B25" s="111"/>
      <c r="C25" s="111"/>
      <c r="D25" s="111"/>
      <c r="E25" s="111"/>
      <c r="F25" s="111"/>
      <c r="G25" s="112"/>
      <c r="H25" s="110"/>
      <c r="I25" s="111"/>
      <c r="J25" s="110"/>
      <c r="K25" s="112"/>
    </row>
  </sheetData>
  <sheetProtection sheet="1"/>
  <mergeCells count="3">
    <mergeCell ref="A1:G1"/>
    <mergeCell ref="H1:I1"/>
    <mergeCell ref="J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m093226</dc:creator>
  <cp:keywords/>
  <dc:description/>
  <cp:lastModifiedBy>Windows ユーザー</cp:lastModifiedBy>
  <cp:lastPrinted>2019-12-19T23:52:01Z</cp:lastPrinted>
  <dcterms:created xsi:type="dcterms:W3CDTF">2004-01-14T02:08:20Z</dcterms:created>
  <dcterms:modified xsi:type="dcterms:W3CDTF">2020-09-24T11:01:52Z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